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45" windowHeight="9765"/>
  </bookViews>
  <sheets>
    <sheet name="工程量清单说明" sheetId="15" r:id="rId1"/>
    <sheet name="投标报价汇总表" sheetId="14" r:id="rId2"/>
    <sheet name="100章" sheetId="5" r:id="rId3"/>
    <sheet name="300章" sheetId="13" r:id="rId4"/>
    <sheet name="400章" sheetId="17" r:id="rId5"/>
    <sheet name="600章" sheetId="6" r:id="rId6"/>
  </sheets>
  <definedNames>
    <definedName name="_xlnm.Print_Titles" localSheetId="3">'300章'!$1:$3</definedName>
    <definedName name="_xlnm.Print_Titles" localSheetId="4">'400章'!$1:$4</definedName>
    <definedName name="_xlnm.Print_Titles" localSheetId="5">'600章'!$1:$4</definedName>
  </definedNames>
  <calcPr calcId="144525"/>
</workbook>
</file>

<file path=xl/sharedStrings.xml><?xml version="1.0" encoding="utf-8"?>
<sst xmlns="http://schemas.openxmlformats.org/spreadsheetml/2006/main" count="197" uniqueCount="137">
  <si>
    <t>1. 工程量清单说明</t>
  </si>
  <si>
    <t>1.1  本工程量清单是根据招标文件中包括的、有合同约束力的图纸以及有关工程量清单的国家标准、行业标准、合同条款中约定的工程量计算规则编制的。约定计量规则中没有的子目，其工程量按照有合同约束力的图纸所标示尺寸的理论净量计算。计量采用中华人民共和国法定计量单位。</t>
  </si>
  <si>
    <t>1.2 本工程量清单应与招标文件中的投标人须知、通用合同条款、专用合同条款、技术规范及图纸等一起阅读和理解。</t>
  </si>
  <si>
    <t>1.3 本工程量清单中所列工程数量是估算的或设计的预计数量，仅作为投标报价的共同基础，不能作为最终结算与支付的依据。实际支付应按实际完成的合格的工程量，由承包人按技术规范规定的计量方法，以监理人认可的尺寸、断面计量，按本工程量清单的单价和总额价计算支付金额；或者，根据具体情况，按合同条款第15.4款的规定，由监理人确定的单价或总额价计算支付额。</t>
  </si>
  <si>
    <t>1.4工程量清单第100章、第300章、第400章和第600章是按第七章“技术规范”的相应章次编码的，因此，工程量清单中第100章、第300章、第400章和第600章工程子目的范围与计量等应与第七章“技术规范”相应章节的范围、计量与支付条款结合起来理解或解释。</t>
  </si>
  <si>
    <t>1.5 对作业和材料的一般说明或规定，未重复写入工程量清单内，在给工程量清单各子目标价前，应参阅第七章“技术规范”的有关内容。</t>
  </si>
  <si>
    <t>1.6 工程量清单中所列工程量的变动，丝毫不会降低或影响合同条款的效力，也不免除承包人按规定的标准进行施工和修复缺陷的责任。</t>
  </si>
  <si>
    <t>1.7 图纸中所列的工程数量表及数量汇总表仅是提供资料，不是工程量清单的外延。当图纸与工程量清单所列数量不一致时，以工程量清单所列数量作为报价的依据。</t>
  </si>
  <si>
    <t>2. 投标报价说明</t>
  </si>
  <si>
    <t>2.1 工程量清单中的每一子目须填入单价或价格，且只允许有一个报价。</t>
  </si>
  <si>
    <t>2.2 除非合同另有规定，工程量清单中有标价的单价和总额价均已包括了为实施和完成合同工程所需的劳务、材料、机械、质检（自检）、安装、缺陷修复、管理、保险、规费、措施项目费用、税费、利润、建筑垃圾清运及其他项目费用等费用，以及合同明示或暗示的所有责任、义务和一般风险。</t>
  </si>
  <si>
    <t>2.3 工程量清单中投标人没有填入单价或价格的子目，其费用视为已分摊在工程量清单中其他相关子目的单价或价格之中。承包人必须按监理人指示完成工程量清单中未填入单价或价格的子目，但不能得到结算与支付。</t>
  </si>
  <si>
    <t>2.4 符合合同条款规定的全部费用应认为已被计入有标价的工程量清单所列各子目之中，未列子目不予计量的工作，其费用应视为已分摊在本合同工程的有关子目的单价或总额价之中。</t>
  </si>
  <si>
    <r>
      <rPr>
        <sz val="10.5"/>
        <rFont val="宋体"/>
        <charset val="134"/>
      </rPr>
      <t>2.5 投标人在投标报价时，应按工程量清单第100章至第600章合计金额的</t>
    </r>
    <r>
      <rPr>
        <b/>
        <sz val="10.5"/>
        <rFont val="宋体"/>
        <charset val="134"/>
      </rPr>
      <t>3%</t>
    </r>
    <r>
      <rPr>
        <sz val="10.5"/>
        <rFont val="宋体"/>
        <charset val="134"/>
      </rPr>
      <t>以“不可预见费”的名称列入投标报价汇总表中。</t>
    </r>
  </si>
  <si>
    <r>
      <rPr>
        <sz val="10.5"/>
        <rFont val="宋体"/>
        <charset val="134"/>
      </rPr>
      <t>2.6投标人在投标报价时，对列入工程量清单100章102-3安全生产费支付子目的报价等于招标人公布的最高投标限价的</t>
    </r>
    <r>
      <rPr>
        <b/>
        <sz val="10.5"/>
        <rFont val="宋体"/>
        <charset val="134"/>
      </rPr>
      <t>1.5%</t>
    </r>
    <r>
      <rPr>
        <sz val="10.5"/>
        <rFont val="宋体"/>
        <charset val="134"/>
      </rPr>
      <t>。在该项工作内容发生并经监理人审核后，按专用合同条款、专用技术规范和工程量清单计量规则的有关规定计量与支付。</t>
    </r>
  </si>
  <si>
    <r>
      <rPr>
        <sz val="10.5"/>
        <rFont val="宋体"/>
        <charset val="134"/>
      </rPr>
      <t>2.7投标人在投标报价时，对列入工程量清单100章102-4交通维护费支付子目的报价应等于招标人公布的最高投标限价的</t>
    </r>
    <r>
      <rPr>
        <b/>
        <sz val="10.5"/>
        <rFont val="宋体"/>
        <charset val="134"/>
      </rPr>
      <t>3.6%</t>
    </r>
    <r>
      <rPr>
        <sz val="10.5"/>
        <rFont val="宋体"/>
        <charset val="134"/>
      </rPr>
      <t>。在该项工作内容发生并经监理人审核后，按专用合同条款、专用技术规范和工程量清单计量规则的有关规定计量与支付。</t>
    </r>
  </si>
  <si>
    <r>
      <rPr>
        <sz val="10.5"/>
        <rFont val="宋体"/>
        <charset val="134"/>
      </rPr>
      <t>2.8投标人在投标报价时，对列入工程量清单100章102-4机械设备转场费用支付子目的报价应等于招标人公布的最高投标限价的</t>
    </r>
    <r>
      <rPr>
        <b/>
        <sz val="10.5"/>
        <rFont val="宋体"/>
        <charset val="134"/>
      </rPr>
      <t>1.0%</t>
    </r>
    <r>
      <rPr>
        <sz val="10.5"/>
        <rFont val="宋体"/>
        <charset val="134"/>
      </rPr>
      <t>。在该项工作内容发生并经监理人审核后，按专用合同条款、专用技术规范和工程量清单计量规则的有关规定计量与支付。</t>
    </r>
  </si>
  <si>
    <t>2.9承包人用于本合同工程的各类装备的提供、运输、维护、拆卸、拼装等支付的费用，已包括在工程量清单的单价与总额价之中。</t>
  </si>
  <si>
    <t>2.10工程量清单中各项金额均以人民币（元）结算。</t>
  </si>
  <si>
    <t>2.11在工程量清单中标明的不可预见费，除合同另有规定外，应由监理人按合同条款第15.6条的规定，结合工程具体情况，报经发包人批准后指令全部或部分地使用，或者根本不予动用。</t>
  </si>
  <si>
    <t>3. 计日工说明</t>
  </si>
  <si>
    <t>本项目不使用计日工。</t>
  </si>
  <si>
    <t>4. 其他说明</t>
  </si>
  <si>
    <t>4.1工程量清单采用固化清单；</t>
  </si>
  <si>
    <t>4.2工程量固化清单以补遗书形式发布在江西省高速集团南昌东管理中心网站（http://www.jxgsdgzx.com/）通告栏和江西省公共资源交易网（http://www.jxsggzy.cn/web/）公布，请投标人下载填报。</t>
  </si>
  <si>
    <t>江西省高速集团南昌东管理中心2019年路面养护工程              投标报价汇总表</t>
  </si>
  <si>
    <t>标段：LM2</t>
  </si>
  <si>
    <t>序号</t>
  </si>
  <si>
    <t>章次</t>
  </si>
  <si>
    <t>科目名称</t>
  </si>
  <si>
    <t>金额(元)</t>
  </si>
  <si>
    <t>备注</t>
  </si>
  <si>
    <t>总则</t>
  </si>
  <si>
    <t>路面</t>
  </si>
  <si>
    <t>桥梁、涵洞</t>
  </si>
  <si>
    <t>安全设施及预埋管线</t>
  </si>
  <si>
    <t>第100章至600章清单合计</t>
  </si>
  <si>
    <t>不可预见费=（5*3%）</t>
  </si>
  <si>
    <t>投标报价7=(5+6)</t>
  </si>
  <si>
    <t>江西省高速集团南昌东管理中心2019年路面养护工程工程量清单</t>
  </si>
  <si>
    <t>第100章  总则</t>
  </si>
  <si>
    <t>细目号</t>
  </si>
  <si>
    <t>细目名称</t>
  </si>
  <si>
    <t>单位</t>
  </si>
  <si>
    <t>数量</t>
  </si>
  <si>
    <t>投标单价（元）</t>
  </si>
  <si>
    <t>投标合价（元）</t>
  </si>
  <si>
    <t>101</t>
  </si>
  <si>
    <t>通则</t>
  </si>
  <si>
    <t/>
  </si>
  <si>
    <t>101-1</t>
  </si>
  <si>
    <t>保险费</t>
  </si>
  <si>
    <t>-a</t>
  </si>
  <si>
    <t>按合同条款规定，提供第三者责任险</t>
  </si>
  <si>
    <t>总额</t>
  </si>
  <si>
    <t>1</t>
  </si>
  <si>
    <t>102</t>
  </si>
  <si>
    <t>工程管理</t>
  </si>
  <si>
    <t>102-1</t>
  </si>
  <si>
    <t>竣工文件编制费</t>
  </si>
  <si>
    <t>102-3</t>
  </si>
  <si>
    <t>安全生产费</t>
  </si>
  <si>
    <t>招标控制价的1.5%</t>
  </si>
  <si>
    <t>102-4</t>
  </si>
  <si>
    <t>交通维护费</t>
  </si>
  <si>
    <t>招标控制价的3.6%</t>
  </si>
  <si>
    <t>102-5</t>
  </si>
  <si>
    <t>机械设备转场费</t>
  </si>
  <si>
    <t>招标控制价的1.0%</t>
  </si>
  <si>
    <t>承包人驻地建设</t>
  </si>
  <si>
    <t>104-1</t>
  </si>
  <si>
    <t>合 计</t>
  </si>
  <si>
    <t>第300章 安全设施及预埋管线</t>
  </si>
  <si>
    <t>细目名称、规格</t>
  </si>
  <si>
    <t>面层处置</t>
  </si>
  <si>
    <t>302-1</t>
  </si>
  <si>
    <t>精铣刨</t>
  </si>
  <si>
    <r>
      <rPr>
        <sz val="12"/>
        <color indexed="8"/>
        <rFont val="宋体"/>
        <charset val="134"/>
        <scheme val="minor"/>
      </rPr>
      <t>m</t>
    </r>
    <r>
      <rPr>
        <vertAlign val="superscript"/>
        <sz val="12"/>
        <color indexed="8"/>
        <rFont val="宋体"/>
        <charset val="134"/>
        <scheme val="minor"/>
      </rPr>
      <t>2</t>
    </r>
  </si>
  <si>
    <t>302-2</t>
  </si>
  <si>
    <t>铣刨沥青面层</t>
  </si>
  <si>
    <r>
      <rPr>
        <sz val="12"/>
        <rFont val="宋体"/>
        <charset val="134"/>
        <scheme val="minor"/>
      </rPr>
      <t>m</t>
    </r>
    <r>
      <rPr>
        <vertAlign val="superscript"/>
        <sz val="12"/>
        <rFont val="宋体"/>
        <charset val="134"/>
        <scheme val="minor"/>
      </rPr>
      <t>3</t>
    </r>
  </si>
  <si>
    <t>302-3</t>
  </si>
  <si>
    <t>铣刨水稳基层</t>
  </si>
  <si>
    <t>302-4</t>
  </si>
  <si>
    <t>挖土方</t>
  </si>
  <si>
    <t>302-5</t>
  </si>
  <si>
    <t>防裂贴</t>
  </si>
  <si>
    <t>302-6</t>
  </si>
  <si>
    <t>玻纤格栅</t>
  </si>
  <si>
    <t>水泥稳定碎石基层</t>
  </si>
  <si>
    <t>304-1</t>
  </si>
  <si>
    <t>级配碎石基层</t>
  </si>
  <si>
    <t>306-1</t>
  </si>
  <si>
    <t>沥青稳定碎石基层（ATB）</t>
  </si>
  <si>
    <t>307-1</t>
  </si>
  <si>
    <t>ATB-25</t>
  </si>
  <si>
    <t>黏层、防水黏结层</t>
  </si>
  <si>
    <t>308-1</t>
  </si>
  <si>
    <t>透层</t>
  </si>
  <si>
    <r>
      <rPr>
        <sz val="12"/>
        <color theme="1"/>
        <rFont val="宋体"/>
        <charset val="134"/>
        <scheme val="minor"/>
      </rPr>
      <t>m</t>
    </r>
    <r>
      <rPr>
        <vertAlign val="superscript"/>
        <sz val="12"/>
        <color theme="1"/>
        <rFont val="宋体"/>
        <charset val="134"/>
        <scheme val="minor"/>
      </rPr>
      <t>2</t>
    </r>
  </si>
  <si>
    <t>308-2</t>
  </si>
  <si>
    <t>黏层</t>
  </si>
  <si>
    <t>308-3</t>
  </si>
  <si>
    <t>防水黏结层</t>
  </si>
  <si>
    <t>沥青面层</t>
  </si>
  <si>
    <t>311-1</t>
  </si>
  <si>
    <t>改性沥青AC-13</t>
  </si>
  <si>
    <t>311-2</t>
  </si>
  <si>
    <t>改性沥青AC-20</t>
  </si>
  <si>
    <t>合计</t>
  </si>
  <si>
    <t>第400章  桥梁涵洞</t>
  </si>
  <si>
    <t>桥梁铺装（桥面连续维修）</t>
  </si>
  <si>
    <t>415-1</t>
  </si>
  <si>
    <t>钢筋</t>
  </si>
  <si>
    <t>kg</t>
  </si>
  <si>
    <t>415-2</t>
  </si>
  <si>
    <t>C40快硬钢纤维混凝土</t>
  </si>
  <si>
    <t>415-3</t>
  </si>
  <si>
    <t>凿除钢筋混凝土</t>
  </si>
  <si>
    <t>涵洞维修</t>
  </si>
  <si>
    <t>422-1</t>
  </si>
  <si>
    <t>压浆孔道</t>
  </si>
  <si>
    <t>m</t>
  </si>
  <si>
    <t>422-2</t>
  </si>
  <si>
    <t>碎石</t>
  </si>
  <si>
    <t>422-3</t>
  </si>
  <si>
    <t>C20混凝土</t>
  </si>
  <si>
    <t>第600章  安全设施及预埋管线</t>
  </si>
  <si>
    <t>道路交通标线</t>
  </si>
  <si>
    <t>605-1</t>
  </si>
  <si>
    <t>热熔标线</t>
  </si>
  <si>
    <r>
      <rPr>
        <sz val="12"/>
        <rFont val="宋体"/>
        <charset val="134"/>
        <scheme val="minor"/>
      </rPr>
      <t>m</t>
    </r>
    <r>
      <rPr>
        <vertAlign val="superscript"/>
        <sz val="12"/>
        <rFont val="宋体"/>
        <charset val="134"/>
        <scheme val="minor"/>
      </rPr>
      <t>2</t>
    </r>
  </si>
  <si>
    <t>报价不含热熔涂料和反光玻璃珠材料费</t>
  </si>
  <si>
    <t>605-2</t>
  </si>
  <si>
    <t>振动标线</t>
  </si>
  <si>
    <t>605-3</t>
  </si>
  <si>
    <t>铲除原有路面标线</t>
  </si>
</sst>
</file>

<file path=xl/styles.xml><?xml version="1.0" encoding="utf-8"?>
<styleSheet xmlns="http://schemas.openxmlformats.org/spreadsheetml/2006/main">
  <numFmts count="10">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0_);[Red]\(0.00\)"/>
    <numFmt numFmtId="177" formatCode="0.00_ ;[Red]\-0.00\ "/>
    <numFmt numFmtId="178" formatCode="&quot;\&quot;#,##0;[Red]&quot;\&quot;&quot;\&quot;\-#,##0"/>
    <numFmt numFmtId="179" formatCode="#0.00"/>
    <numFmt numFmtId="180" formatCode="0_);[Red]\(0\)"/>
    <numFmt numFmtId="181" formatCode="0_ "/>
  </numFmts>
  <fonts count="58">
    <font>
      <sz val="12"/>
      <name val="smartSimSun"/>
      <charset val="134"/>
    </font>
    <font>
      <b/>
      <sz val="10"/>
      <name val="仿宋_GB2312"/>
      <charset val="134"/>
    </font>
    <font>
      <sz val="10"/>
      <name val="仿宋_GB2312"/>
      <charset val="134"/>
    </font>
    <font>
      <sz val="14"/>
      <name val="方正小标宋简体"/>
      <charset val="134"/>
    </font>
    <font>
      <sz val="12"/>
      <name val="宋体"/>
      <charset val="134"/>
      <scheme val="minor"/>
    </font>
    <font>
      <b/>
      <sz val="12"/>
      <name val="宋体"/>
      <charset val="134"/>
      <scheme val="minor"/>
    </font>
    <font>
      <sz val="12"/>
      <color indexed="8"/>
      <name val="宋体"/>
      <charset val="134"/>
      <scheme val="minor"/>
    </font>
    <font>
      <sz val="10"/>
      <name val="宋体"/>
      <charset val="134"/>
      <scheme val="minor"/>
    </font>
    <font>
      <b/>
      <sz val="11"/>
      <name val="仿宋_GB2312"/>
      <charset val="134"/>
    </font>
    <font>
      <b/>
      <sz val="11"/>
      <name val="宋体"/>
      <charset val="134"/>
      <scheme val="minor"/>
    </font>
    <font>
      <b/>
      <sz val="10"/>
      <name val="宋体"/>
      <charset val="134"/>
      <scheme val="minor"/>
    </font>
    <font>
      <sz val="12"/>
      <color theme="1"/>
      <name val="宋体"/>
      <charset val="134"/>
      <scheme val="minor"/>
    </font>
    <font>
      <b/>
      <sz val="10"/>
      <name val="Arial"/>
      <charset val="134"/>
    </font>
    <font>
      <sz val="8"/>
      <name val="Arial"/>
      <charset val="134"/>
    </font>
    <font>
      <sz val="8"/>
      <name val="Arial Unicode MS"/>
      <charset val="134"/>
    </font>
    <font>
      <b/>
      <sz val="12"/>
      <name val="方正仿宋简体"/>
      <charset val="134"/>
    </font>
    <font>
      <sz val="10"/>
      <name val="宋体"/>
      <charset val="134"/>
    </font>
    <font>
      <sz val="12"/>
      <color rgb="FFFF0000"/>
      <name val="宋体"/>
      <charset val="134"/>
      <scheme val="minor"/>
    </font>
    <font>
      <sz val="8"/>
      <name val="方正仿宋简体"/>
      <charset val="134"/>
    </font>
    <font>
      <b/>
      <sz val="11"/>
      <name val="Arial"/>
      <charset val="134"/>
    </font>
    <font>
      <b/>
      <sz val="11"/>
      <name val="宋体"/>
      <charset val="134"/>
    </font>
    <font>
      <b/>
      <sz val="11"/>
      <name val="方正仿宋简体"/>
      <charset val="134"/>
    </font>
    <font>
      <sz val="11"/>
      <name val="Arial"/>
      <charset val="134"/>
    </font>
    <font>
      <sz val="14"/>
      <name val="黑体"/>
      <charset val="134"/>
    </font>
    <font>
      <sz val="12"/>
      <name val="宋体"/>
      <charset val="134"/>
    </font>
    <font>
      <sz val="10.5"/>
      <name val="Times New Roman"/>
      <charset val="134"/>
    </font>
    <font>
      <b/>
      <sz val="12"/>
      <name val="宋体"/>
      <charset val="134"/>
    </font>
    <font>
      <sz val="10.5"/>
      <name val="宋体"/>
      <charset val="134"/>
    </font>
    <font>
      <sz val="11"/>
      <color theme="1"/>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theme="1"/>
      <name val="宋体"/>
      <charset val="134"/>
      <scheme val="minor"/>
    </font>
    <font>
      <sz val="11"/>
      <color rgb="FFFF0000"/>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u/>
      <sz val="11"/>
      <color rgb="FF800080"/>
      <name val="宋体"/>
      <charset val="0"/>
      <scheme val="minor"/>
    </font>
    <font>
      <sz val="11"/>
      <color rgb="FF006100"/>
      <name val="宋体"/>
      <charset val="0"/>
      <scheme val="minor"/>
    </font>
    <font>
      <sz val="11"/>
      <color indexed="8"/>
      <name val="宋体"/>
      <charset val="134"/>
    </font>
    <font>
      <b/>
      <sz val="11"/>
      <color theme="3"/>
      <name val="宋体"/>
      <charset val="134"/>
      <scheme val="minor"/>
    </font>
    <font>
      <b/>
      <sz val="11"/>
      <color theme="1"/>
      <name val="宋体"/>
      <charset val="0"/>
      <scheme val="minor"/>
    </font>
    <font>
      <sz val="11"/>
      <color rgb="FFFA7D00"/>
      <name val="宋体"/>
      <charset val="0"/>
      <scheme val="minor"/>
    </font>
    <font>
      <b/>
      <sz val="18"/>
      <color theme="3"/>
      <name val="宋体"/>
      <charset val="134"/>
      <scheme val="minor"/>
    </font>
    <font>
      <sz val="11"/>
      <color rgb="FF9C6500"/>
      <name val="宋体"/>
      <charset val="0"/>
      <scheme val="minor"/>
    </font>
    <font>
      <b/>
      <sz val="11"/>
      <color rgb="FFFFFFFF"/>
      <name val="宋体"/>
      <charset val="0"/>
      <scheme val="minor"/>
    </font>
    <font>
      <b/>
      <sz val="11"/>
      <color rgb="FFFA7D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2"/>
      <color rgb="FF000000"/>
      <name val="宋体"/>
      <charset val="134"/>
    </font>
    <font>
      <sz val="12"/>
      <color indexed="8"/>
      <name val="宋体"/>
      <charset val="134"/>
    </font>
    <font>
      <sz val="11"/>
      <color indexed="20"/>
      <name val="宋体"/>
      <charset val="134"/>
    </font>
    <font>
      <sz val="10"/>
      <name val="Arial"/>
      <charset val="134"/>
    </font>
    <font>
      <vertAlign val="superscript"/>
      <sz val="12"/>
      <name val="宋体"/>
      <charset val="134"/>
      <scheme val="minor"/>
    </font>
    <font>
      <vertAlign val="superscript"/>
      <sz val="12"/>
      <color indexed="8"/>
      <name val="宋体"/>
      <charset val="134"/>
      <scheme val="minor"/>
    </font>
    <font>
      <vertAlign val="superscript"/>
      <sz val="12"/>
      <color theme="1"/>
      <name val="宋体"/>
      <charset val="134"/>
      <scheme val="minor"/>
    </font>
    <font>
      <b/>
      <sz val="10.5"/>
      <name val="宋体"/>
      <charset val="134"/>
    </font>
  </fonts>
  <fills count="35">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6"/>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8"/>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indexed="4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s>
  <cellStyleXfs count="84">
    <xf numFmtId="0" fontId="0" fillId="0" borderId="0">
      <alignment horizontal="center" vertical="center"/>
    </xf>
    <xf numFmtId="42" fontId="28" fillId="0" borderId="0" applyFont="0" applyFill="0" applyBorder="0" applyAlignment="0" applyProtection="0">
      <alignment vertical="center"/>
    </xf>
    <xf numFmtId="0" fontId="29" fillId="13" borderId="0" applyNumberFormat="0" applyBorder="0" applyAlignment="0" applyProtection="0">
      <alignment vertical="center"/>
    </xf>
    <xf numFmtId="0" fontId="34" fillId="14" borderId="6"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29" fillId="10" borderId="0" applyNumberFormat="0" applyBorder="0" applyAlignment="0" applyProtection="0">
      <alignment vertical="center"/>
    </xf>
    <xf numFmtId="0" fontId="31" fillId="6" borderId="0" applyNumberFormat="0" applyBorder="0" applyAlignment="0" applyProtection="0">
      <alignment vertical="center"/>
    </xf>
    <xf numFmtId="43" fontId="28" fillId="0" borderId="0" applyFont="0" applyFill="0" applyBorder="0" applyAlignment="0" applyProtection="0">
      <alignment vertical="center"/>
    </xf>
    <xf numFmtId="0" fontId="30" fillId="18" borderId="0" applyNumberFormat="0" applyBorder="0" applyAlignment="0" applyProtection="0">
      <alignment vertical="center"/>
    </xf>
    <xf numFmtId="0" fontId="35" fillId="0" borderId="0" applyNumberFormat="0" applyFill="0" applyBorder="0" applyAlignment="0" applyProtection="0">
      <alignment vertical="center"/>
    </xf>
    <xf numFmtId="9" fontId="28" fillId="0" borderId="0" applyFont="0" applyFill="0" applyBorder="0" applyAlignment="0" applyProtection="0">
      <alignment vertical="center"/>
    </xf>
    <xf numFmtId="0" fontId="37" fillId="0" borderId="0" applyNumberFormat="0" applyFill="0" applyBorder="0" applyAlignment="0" applyProtection="0">
      <alignment vertical="center"/>
    </xf>
    <xf numFmtId="9" fontId="39" fillId="0" borderId="0" applyFont="0" applyFill="0" applyBorder="0" applyAlignment="0" applyProtection="0">
      <alignment vertical="center"/>
    </xf>
    <xf numFmtId="0" fontId="24" fillId="0" borderId="0">
      <alignment vertical="center"/>
    </xf>
    <xf numFmtId="0" fontId="28" fillId="23" borderId="8" applyNumberFormat="0" applyFont="0" applyAlignment="0" applyProtection="0">
      <alignment vertical="center"/>
    </xf>
    <xf numFmtId="0" fontId="30" fillId="26" borderId="0" applyNumberFormat="0" applyBorder="0" applyAlignment="0" applyProtection="0">
      <alignment vertical="center"/>
    </xf>
    <xf numFmtId="0" fontId="4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2" fillId="0" borderId="0">
      <alignment vertical="center"/>
    </xf>
    <xf numFmtId="0" fontId="47" fillId="0" borderId="0" applyNumberFormat="0" applyFill="0" applyBorder="0" applyAlignment="0" applyProtection="0">
      <alignment vertical="center"/>
    </xf>
    <xf numFmtId="0" fontId="48" fillId="0" borderId="12" applyNumberFormat="0" applyFill="0" applyAlignment="0" applyProtection="0">
      <alignment vertical="center"/>
    </xf>
    <xf numFmtId="0" fontId="49" fillId="0" borderId="12" applyNumberFormat="0" applyFill="0" applyAlignment="0" applyProtection="0">
      <alignment vertical="center"/>
    </xf>
    <xf numFmtId="0" fontId="39" fillId="0" borderId="0">
      <alignment vertical="center"/>
    </xf>
    <xf numFmtId="0" fontId="30" fillId="9" borderId="0" applyNumberFormat="0" applyBorder="0" applyAlignment="0" applyProtection="0">
      <alignment vertical="center"/>
    </xf>
    <xf numFmtId="0" fontId="40" fillId="0" borderId="13" applyNumberFormat="0" applyFill="0" applyAlignment="0" applyProtection="0">
      <alignment vertical="center"/>
    </xf>
    <xf numFmtId="0" fontId="30" fillId="17" borderId="0" applyNumberFormat="0" applyBorder="0" applyAlignment="0" applyProtection="0">
      <alignment vertical="center"/>
    </xf>
    <xf numFmtId="0" fontId="36" fillId="19" borderId="7" applyNumberFormat="0" applyAlignment="0" applyProtection="0">
      <alignment vertical="center"/>
    </xf>
    <xf numFmtId="0" fontId="46" fillId="19" borderId="6" applyNumberFormat="0" applyAlignment="0" applyProtection="0">
      <alignment vertical="center"/>
    </xf>
    <xf numFmtId="0" fontId="45" fillId="30" borderId="11" applyNumberFormat="0" applyAlignment="0" applyProtection="0">
      <alignment vertical="center"/>
    </xf>
    <xf numFmtId="0" fontId="29" fillId="22" borderId="0" applyNumberFormat="0" applyBorder="0" applyAlignment="0" applyProtection="0">
      <alignment vertical="center"/>
    </xf>
    <xf numFmtId="0" fontId="30" fillId="8" borderId="0" applyNumberFormat="0" applyBorder="0" applyAlignment="0" applyProtection="0">
      <alignment vertical="center"/>
    </xf>
    <xf numFmtId="0" fontId="42" fillId="0" borderId="10" applyNumberFormat="0" applyFill="0" applyAlignment="0" applyProtection="0">
      <alignment vertical="center"/>
    </xf>
    <xf numFmtId="0" fontId="41" fillId="0" borderId="9" applyNumberFormat="0" applyFill="0" applyAlignment="0" applyProtection="0">
      <alignment vertical="center"/>
    </xf>
    <xf numFmtId="0" fontId="38" fillId="21" borderId="0" applyNumberFormat="0" applyBorder="0" applyAlignment="0" applyProtection="0">
      <alignment vertical="center"/>
    </xf>
    <xf numFmtId="0" fontId="44" fillId="29" borderId="0" applyNumberFormat="0" applyBorder="0" applyAlignment="0" applyProtection="0">
      <alignment vertical="center"/>
    </xf>
    <xf numFmtId="0" fontId="29" fillId="25" borderId="0" applyNumberFormat="0" applyBorder="0" applyAlignment="0" applyProtection="0">
      <alignment vertical="center"/>
    </xf>
    <xf numFmtId="0" fontId="30" fillId="12" borderId="0" applyNumberFormat="0" applyBorder="0" applyAlignment="0" applyProtection="0">
      <alignment vertical="center"/>
    </xf>
    <xf numFmtId="0" fontId="29" fillId="16" borderId="0" applyNumberFormat="0" applyBorder="0" applyAlignment="0" applyProtection="0">
      <alignment vertical="center"/>
    </xf>
    <xf numFmtId="0" fontId="29" fillId="33" borderId="0" applyNumberFormat="0" applyBorder="0" applyAlignment="0" applyProtection="0">
      <alignment vertical="center"/>
    </xf>
    <xf numFmtId="0" fontId="29" fillId="5" borderId="0" applyNumberFormat="0" applyBorder="0" applyAlignment="0" applyProtection="0">
      <alignment vertical="center"/>
    </xf>
    <xf numFmtId="0" fontId="29" fillId="28" borderId="0" applyNumberFormat="0" applyBorder="0" applyAlignment="0" applyProtection="0">
      <alignment vertical="center"/>
    </xf>
    <xf numFmtId="0" fontId="30" fillId="20" borderId="0" applyNumberFormat="0" applyBorder="0" applyAlignment="0" applyProtection="0">
      <alignment vertical="center"/>
    </xf>
    <xf numFmtId="0" fontId="30" fillId="4" borderId="0" applyNumberFormat="0" applyBorder="0" applyAlignment="0" applyProtection="0">
      <alignment vertical="center"/>
    </xf>
    <xf numFmtId="0" fontId="29" fillId="11" borderId="0" applyNumberFormat="0" applyBorder="0" applyAlignment="0" applyProtection="0">
      <alignment vertical="center"/>
    </xf>
    <xf numFmtId="0" fontId="29" fillId="32" borderId="0" applyNumberFormat="0" applyBorder="0" applyAlignment="0" applyProtection="0">
      <alignment vertical="center"/>
    </xf>
    <xf numFmtId="0" fontId="30" fillId="31" borderId="0" applyNumberFormat="0" applyBorder="0" applyAlignment="0" applyProtection="0">
      <alignment vertical="center"/>
    </xf>
    <xf numFmtId="0" fontId="24" fillId="0" borderId="0">
      <alignment vertical="center"/>
    </xf>
    <xf numFmtId="0" fontId="29" fillId="3" borderId="0" applyNumberFormat="0" applyBorder="0" applyAlignment="0" applyProtection="0">
      <alignment vertical="center"/>
    </xf>
    <xf numFmtId="0" fontId="30" fillId="15" borderId="0" applyNumberFormat="0" applyBorder="0" applyAlignment="0" applyProtection="0">
      <alignment vertical="center"/>
    </xf>
    <xf numFmtId="0" fontId="30" fillId="27" borderId="0" applyNumberFormat="0" applyBorder="0" applyAlignment="0" applyProtection="0">
      <alignment vertical="center"/>
    </xf>
    <xf numFmtId="0" fontId="39" fillId="0" borderId="0">
      <alignment vertical="center"/>
    </xf>
    <xf numFmtId="0" fontId="24" fillId="0" borderId="0">
      <alignment vertical="center"/>
    </xf>
    <xf numFmtId="0" fontId="29" fillId="7" borderId="0" applyNumberFormat="0" applyBorder="0" applyAlignment="0" applyProtection="0">
      <alignment vertical="center"/>
    </xf>
    <xf numFmtId="0" fontId="30" fillId="24" borderId="0" applyNumberFormat="0" applyBorder="0" applyAlignment="0" applyProtection="0">
      <alignment vertical="center"/>
    </xf>
    <xf numFmtId="0" fontId="24" fillId="0" borderId="0">
      <alignment vertical="center"/>
    </xf>
    <xf numFmtId="0" fontId="32" fillId="0" borderId="0">
      <alignment vertical="center"/>
    </xf>
    <xf numFmtId="0" fontId="24" fillId="0" borderId="0">
      <alignment vertical="center"/>
    </xf>
    <xf numFmtId="0" fontId="32" fillId="0" borderId="0">
      <alignment vertical="center"/>
    </xf>
    <xf numFmtId="0" fontId="32" fillId="0" borderId="0">
      <alignment vertical="center"/>
    </xf>
    <xf numFmtId="0" fontId="24" fillId="0" borderId="0" applyNumberFormat="0" applyFont="0" applyFill="0" applyBorder="0" applyAlignment="0" applyProtection="0">
      <alignment vertical="top"/>
      <protection locked="0"/>
    </xf>
    <xf numFmtId="0" fontId="50"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xf numFmtId="0" fontId="51" fillId="0" borderId="0">
      <alignment vertical="center"/>
    </xf>
    <xf numFmtId="0" fontId="24" fillId="0" borderId="0"/>
    <xf numFmtId="0" fontId="24" fillId="0" borderId="0"/>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39" fillId="0" borderId="0"/>
    <xf numFmtId="0" fontId="39" fillId="0" borderId="0">
      <alignment vertical="center"/>
    </xf>
    <xf numFmtId="0" fontId="39" fillId="0" borderId="0"/>
    <xf numFmtId="0" fontId="39" fillId="0" borderId="0"/>
    <xf numFmtId="0" fontId="39" fillId="0" borderId="0"/>
    <xf numFmtId="0" fontId="24" fillId="0" borderId="0">
      <alignment vertical="center"/>
    </xf>
    <xf numFmtId="0" fontId="39" fillId="0" borderId="0"/>
    <xf numFmtId="0" fontId="52" fillId="34" borderId="0" applyNumberFormat="0" applyBorder="0" applyProtection="0">
      <alignment vertical="center"/>
    </xf>
    <xf numFmtId="179" fontId="53" fillId="0" borderId="0" applyFont="0" applyFill="0" applyBorder="0" applyAlignment="0" applyProtection="0"/>
    <xf numFmtId="178" fontId="53" fillId="0" borderId="0" applyFont="0" applyFill="0" applyBorder="0" applyAlignment="0" applyProtection="0"/>
  </cellStyleXfs>
  <cellXfs count="101">
    <xf numFmtId="0" fontId="0" fillId="0" borderId="0" xfId="0">
      <alignment horizontal="center" vertical="center"/>
    </xf>
    <xf numFmtId="0" fontId="0" fillId="0" borderId="0" xfId="0" applyFont="1" applyFill="1" applyAlignment="1" applyProtection="1">
      <alignment wrapText="1"/>
    </xf>
    <xf numFmtId="0" fontId="1" fillId="0" borderId="0" xfId="0" applyFont="1" applyFill="1" applyAlignment="1" applyProtection="1">
      <alignment vertical="center"/>
    </xf>
    <xf numFmtId="0" fontId="2" fillId="0" borderId="0" xfId="0" applyFont="1" applyFill="1" applyAlignment="1" applyProtection="1">
      <alignment vertical="center"/>
    </xf>
    <xf numFmtId="0" fontId="2" fillId="2" borderId="0" xfId="0" applyFont="1" applyFill="1" applyAlignment="1" applyProtection="1">
      <alignment vertical="center"/>
    </xf>
    <xf numFmtId="0" fontId="2" fillId="0" borderId="0" xfId="0" applyFont="1" applyFill="1" applyAlignment="1" applyProtection="1">
      <alignment horizontal="center" vertical="center"/>
    </xf>
    <xf numFmtId="176" fontId="2" fillId="0" borderId="0" xfId="0" applyNumberFormat="1" applyFont="1" applyFill="1" applyAlignment="1" applyProtection="1">
      <alignment horizontal="center" vertical="center"/>
    </xf>
    <xf numFmtId="176" fontId="2" fillId="0" borderId="0" xfId="0" applyNumberFormat="1" applyFont="1" applyFill="1" applyAlignment="1" applyProtection="1">
      <alignment vertical="center"/>
    </xf>
    <xf numFmtId="0" fontId="3" fillId="0" borderId="0" xfId="0" applyFont="1" applyFill="1" applyBorder="1" applyAlignment="1" applyProtection="1">
      <alignment horizontal="center" vertical="center" wrapText="1"/>
    </xf>
    <xf numFmtId="0" fontId="4" fillId="2"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shrinkToFit="1"/>
    </xf>
    <xf numFmtId="0" fontId="5" fillId="2"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shrinkToFit="1"/>
    </xf>
    <xf numFmtId="0" fontId="4" fillId="0" borderId="1" xfId="0" applyFont="1" applyFill="1" applyBorder="1" applyAlignment="1" applyProtection="1">
      <alignment horizontal="center" vertical="center" wrapText="1" shrinkToFit="1"/>
    </xf>
    <xf numFmtId="0" fontId="4" fillId="2"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176" fontId="6" fillId="0" borderId="1" xfId="52" applyNumberFormat="1" applyFont="1" applyBorder="1" applyAlignment="1">
      <alignment horizontal="center" vertical="center" wrapText="1"/>
    </xf>
    <xf numFmtId="176" fontId="6" fillId="0" borderId="1" xfId="0" applyNumberFormat="1" applyFont="1" applyFill="1" applyBorder="1" applyAlignment="1" applyProtection="1">
      <alignment horizontal="center" vertical="center"/>
      <protection locked="0"/>
    </xf>
    <xf numFmtId="180" fontId="6" fillId="0" borderId="1" xfId="0" applyNumberFormat="1" applyFont="1" applyFill="1" applyBorder="1" applyAlignment="1" applyProtection="1">
      <alignment horizontal="center" vertical="center"/>
    </xf>
    <xf numFmtId="176" fontId="7" fillId="0" borderId="2" xfId="0" applyNumberFormat="1" applyFont="1" applyFill="1" applyBorder="1" applyAlignment="1" applyProtection="1">
      <alignment horizontal="center" vertical="center" wrapText="1" shrinkToFit="1"/>
    </xf>
    <xf numFmtId="176" fontId="7" fillId="0" borderId="3" xfId="0" applyNumberFormat="1" applyFont="1" applyFill="1" applyBorder="1" applyAlignment="1" applyProtection="1">
      <alignment horizontal="center" vertical="center" wrapText="1" shrinkToFit="1"/>
    </xf>
    <xf numFmtId="176" fontId="6" fillId="0" borderId="1" xfId="0" applyNumberFormat="1" applyFont="1" applyFill="1" applyBorder="1" applyAlignment="1" applyProtection="1">
      <alignment horizontal="center" vertical="center"/>
    </xf>
    <xf numFmtId="0" fontId="5" fillId="0" borderId="1" xfId="0" applyFont="1" applyFill="1" applyBorder="1" applyAlignment="1" applyProtection="1">
      <alignment vertical="center"/>
    </xf>
    <xf numFmtId="0" fontId="5" fillId="2"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176" fontId="5" fillId="0" borderId="1" xfId="0" applyNumberFormat="1" applyFont="1" applyFill="1" applyBorder="1" applyAlignment="1" applyProtection="1">
      <alignment horizontal="center" vertical="center"/>
    </xf>
    <xf numFmtId="180" fontId="5" fillId="0" borderId="1" xfId="0" applyNumberFormat="1" applyFont="1" applyFill="1" applyBorder="1" applyAlignment="1" applyProtection="1">
      <alignment horizontal="center" vertical="center"/>
    </xf>
    <xf numFmtId="177"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shrinkToFit="1"/>
      <protection locked="0"/>
    </xf>
    <xf numFmtId="180" fontId="4" fillId="0" borderId="1" xfId="0" applyNumberFormat="1" applyFont="1" applyFill="1" applyBorder="1" applyAlignment="1" applyProtection="1">
      <alignment horizontal="center" vertical="center" wrapText="1" shrinkToFit="1"/>
    </xf>
    <xf numFmtId="176" fontId="4" fillId="0" borderId="1" xfId="0" applyNumberFormat="1" applyFont="1" applyFill="1" applyBorder="1" applyAlignment="1" applyProtection="1">
      <alignment horizontal="center" vertical="center" wrapText="1" shrinkToFit="1"/>
    </xf>
    <xf numFmtId="0" fontId="8" fillId="0" borderId="1" xfId="0" applyFont="1" applyFill="1" applyBorder="1" applyAlignment="1" applyProtection="1">
      <alignment vertical="center"/>
    </xf>
    <xf numFmtId="0" fontId="9" fillId="2"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176" fontId="10" fillId="0" borderId="1" xfId="0" applyNumberFormat="1" applyFont="1" applyFill="1" applyBorder="1" applyAlignment="1" applyProtection="1">
      <alignment horizontal="center" vertical="center"/>
    </xf>
    <xf numFmtId="180" fontId="9" fillId="0" borderId="1" xfId="0" applyNumberFormat="1"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vertical="center"/>
    </xf>
    <xf numFmtId="0" fontId="5" fillId="2" borderId="1" xfId="0" applyFont="1" applyFill="1" applyBorder="1" applyAlignment="1" applyProtection="1">
      <alignment horizontal="center" vertical="center" wrapText="1" shrinkToFit="1"/>
    </xf>
    <xf numFmtId="0" fontId="4" fillId="2" borderId="1" xfId="0" applyFont="1" applyFill="1" applyBorder="1" applyAlignment="1" applyProtection="1">
      <alignment horizontal="center" vertical="center" wrapText="1" shrinkToFit="1"/>
    </xf>
    <xf numFmtId="176" fontId="6" fillId="2" borderId="1"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vertical="center"/>
    </xf>
    <xf numFmtId="176" fontId="6" fillId="2" borderId="1" xfId="0" applyNumberFormat="1" applyFont="1" applyFill="1" applyBorder="1" applyAlignment="1" applyProtection="1">
      <alignment horizontal="center" vertical="center"/>
    </xf>
    <xf numFmtId="0" fontId="6" fillId="2" borderId="1"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shrinkToFit="1"/>
    </xf>
    <xf numFmtId="0" fontId="11" fillId="2" borderId="1" xfId="0" applyFont="1" applyFill="1" applyBorder="1" applyAlignment="1" applyProtection="1">
      <alignment horizontal="center" vertical="center" wrapText="1"/>
    </xf>
    <xf numFmtId="176" fontId="11" fillId="2" borderId="1" xfId="0" applyNumberFormat="1" applyFont="1" applyFill="1" applyBorder="1" applyAlignment="1" applyProtection="1">
      <alignment horizontal="center" vertical="center"/>
      <protection locked="0"/>
    </xf>
    <xf numFmtId="0" fontId="11" fillId="2" borderId="1" xfId="0" applyFont="1" applyFill="1" applyBorder="1" applyAlignment="1" applyProtection="1">
      <alignment vertical="center"/>
    </xf>
    <xf numFmtId="0" fontId="12" fillId="0" borderId="0" xfId="0" applyFont="1" applyAlignment="1" applyProtection="1">
      <alignment wrapText="1"/>
    </xf>
    <xf numFmtId="0" fontId="0" fillId="0" borderId="0" xfId="0" applyAlignment="1" applyProtection="1"/>
    <xf numFmtId="0" fontId="13" fillId="0" borderId="0" xfId="0" applyFont="1" applyAlignment="1" applyProtection="1"/>
    <xf numFmtId="179" fontId="14" fillId="0" borderId="0" xfId="0" applyNumberFormat="1" applyFont="1" applyAlignment="1" applyProtection="1">
      <alignment horizontal="center" vertical="center" shrinkToFit="1"/>
    </xf>
    <xf numFmtId="176" fontId="14" fillId="0" borderId="0" xfId="0" applyNumberFormat="1" applyFont="1" applyAlignment="1" applyProtection="1">
      <alignment horizontal="center" vertical="center" shrinkToFit="1"/>
    </xf>
    <xf numFmtId="0" fontId="13" fillId="0" borderId="0" xfId="0" applyFont="1" applyAlignment="1" applyProtection="1">
      <alignment shrinkToFit="1"/>
    </xf>
    <xf numFmtId="0" fontId="0" fillId="0" borderId="0" xfId="0" applyFont="1" applyAlignment="1" applyProtection="1"/>
    <xf numFmtId="0" fontId="0" fillId="0" borderId="0" xfId="0" applyFont="1" applyFill="1" applyAlignment="1" applyProtection="1"/>
    <xf numFmtId="0" fontId="15" fillId="0" borderId="1" xfId="0" applyFont="1" applyFill="1" applyBorder="1" applyAlignment="1" applyProtection="1">
      <alignment horizontal="center" vertical="center" wrapText="1"/>
    </xf>
    <xf numFmtId="179" fontId="15" fillId="0" borderId="1" xfId="0" applyNumberFormat="1" applyFont="1" applyFill="1" applyBorder="1" applyAlignment="1" applyProtection="1">
      <alignment horizontal="center" vertical="center" wrapText="1" shrinkToFit="1"/>
    </xf>
    <xf numFmtId="176" fontId="15" fillId="0" borderId="1" xfId="0" applyNumberFormat="1" applyFont="1" applyFill="1" applyBorder="1" applyAlignment="1" applyProtection="1">
      <alignment horizontal="center" vertical="center" wrapText="1" shrinkToFit="1"/>
    </xf>
    <xf numFmtId="177" fontId="15" fillId="0" borderId="1" xfId="0" applyNumberFormat="1" applyFont="1" applyFill="1" applyBorder="1" applyAlignment="1" applyProtection="1">
      <alignment horizontal="center" vertical="center" wrapText="1" shrinkToFit="1"/>
    </xf>
    <xf numFmtId="0" fontId="16" fillId="0" borderId="0" xfId="0" applyFont="1" applyFill="1" applyAlignment="1" applyProtection="1">
      <alignment horizontal="center" vertical="center" wrapText="1"/>
    </xf>
    <xf numFmtId="49" fontId="4" fillId="0" borderId="1" xfId="0" applyNumberFormat="1" applyFont="1" applyFill="1" applyBorder="1" applyAlignment="1" applyProtection="1">
      <alignment horizontal="center" vertical="center" shrinkToFit="1"/>
    </xf>
    <xf numFmtId="176" fontId="4" fillId="0" borderId="1" xfId="0" applyNumberFormat="1" applyFont="1" applyFill="1" applyBorder="1" applyAlignment="1" applyProtection="1">
      <alignment horizontal="center" vertical="center" shrinkToFit="1"/>
    </xf>
    <xf numFmtId="0" fontId="4" fillId="0" borderId="1" xfId="0" applyFont="1" applyFill="1" applyBorder="1" applyAlignment="1" applyProtection="1">
      <alignment horizontal="center" shrinkToFit="1"/>
    </xf>
    <xf numFmtId="0" fontId="13" fillId="0" borderId="0" xfId="0" applyFont="1" applyFill="1" applyAlignment="1" applyProtection="1"/>
    <xf numFmtId="49" fontId="11"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shrinkToFit="1"/>
    </xf>
    <xf numFmtId="176" fontId="11" fillId="0" borderId="1" xfId="0" applyNumberFormat="1" applyFont="1" applyFill="1" applyBorder="1" applyAlignment="1" applyProtection="1">
      <alignment horizontal="center" vertical="center" shrinkToFit="1"/>
    </xf>
    <xf numFmtId="180" fontId="11" fillId="0" borderId="1" xfId="0" applyNumberFormat="1" applyFont="1" applyFill="1" applyBorder="1" applyAlignment="1" applyProtection="1">
      <alignment horizontal="center" vertical="center" shrinkToFit="1"/>
    </xf>
    <xf numFmtId="0" fontId="17" fillId="0" borderId="1" xfId="0" applyFont="1" applyFill="1" applyBorder="1" applyAlignment="1" applyProtection="1">
      <alignment horizontal="center" vertical="center" shrinkToFit="1"/>
    </xf>
    <xf numFmtId="177" fontId="18" fillId="0" borderId="0" xfId="0" applyNumberFormat="1" applyFont="1" applyFill="1" applyBorder="1" applyAlignment="1" applyProtection="1">
      <alignment horizontal="center" vertical="center" wrapText="1"/>
    </xf>
    <xf numFmtId="180" fontId="4" fillId="0" borderId="1" xfId="0" applyNumberFormat="1" applyFont="1" applyFill="1" applyBorder="1" applyAlignment="1" applyProtection="1">
      <alignment horizontal="center" vertical="center" shrinkToFit="1"/>
    </xf>
    <xf numFmtId="176" fontId="4" fillId="0" borderId="1" xfId="0" applyNumberFormat="1" applyFont="1" applyFill="1" applyBorder="1" applyAlignment="1" applyProtection="1">
      <alignment horizontal="center" vertical="center" shrinkToFit="1"/>
      <protection locked="0"/>
    </xf>
    <xf numFmtId="181" fontId="6" fillId="0" borderId="1" xfId="52" applyNumberFormat="1" applyFont="1" applyBorder="1" applyAlignment="1">
      <alignment horizontal="center" vertical="center" wrapText="1"/>
    </xf>
    <xf numFmtId="49" fontId="4" fillId="0" borderId="1" xfId="83" applyNumberFormat="1" applyFont="1" applyFill="1" applyBorder="1" applyAlignment="1" applyProtection="1">
      <alignment horizontal="center" vertical="center" wrapText="1"/>
    </xf>
    <xf numFmtId="181" fontId="6" fillId="2" borderId="1" xfId="52" applyNumberFormat="1" applyFont="1" applyFill="1" applyBorder="1" applyAlignment="1">
      <alignment horizontal="center" vertical="center" wrapText="1"/>
    </xf>
    <xf numFmtId="0" fontId="13" fillId="0" borderId="0" xfId="0" applyFont="1" applyFill="1" applyBorder="1" applyAlignment="1" applyProtection="1"/>
    <xf numFmtId="176" fontId="4" fillId="2" borderId="1" xfId="0" applyNumberFormat="1" applyFont="1" applyFill="1" applyBorder="1" applyAlignment="1" applyProtection="1">
      <alignment horizontal="center" vertical="center" shrinkToFit="1"/>
      <protection locked="0"/>
    </xf>
    <xf numFmtId="0" fontId="19" fillId="0" borderId="1" xfId="0" applyFont="1" applyFill="1" applyBorder="1" applyAlignment="1" applyProtection="1">
      <alignment horizontal="center" vertical="center"/>
    </xf>
    <xf numFmtId="0" fontId="20" fillId="0" borderId="1" xfId="0" applyFont="1" applyFill="1" applyBorder="1" applyAlignment="1" applyProtection="1">
      <alignment horizontal="center" vertical="center"/>
    </xf>
    <xf numFmtId="49" fontId="21" fillId="0" borderId="1" xfId="0" applyNumberFormat="1" applyFont="1" applyFill="1" applyBorder="1" applyAlignment="1" applyProtection="1">
      <alignment horizontal="center" vertical="center" shrinkToFit="1"/>
    </xf>
    <xf numFmtId="176" fontId="21" fillId="0" borderId="1" xfId="0" applyNumberFormat="1" applyFont="1" applyFill="1" applyBorder="1" applyAlignment="1" applyProtection="1">
      <alignment horizontal="center" vertical="center" shrinkToFit="1"/>
    </xf>
    <xf numFmtId="180" fontId="21" fillId="0" borderId="1" xfId="0" applyNumberFormat="1" applyFont="1" applyFill="1" applyBorder="1" applyAlignment="1" applyProtection="1">
      <alignment horizontal="center" vertical="center" shrinkToFit="1"/>
    </xf>
    <xf numFmtId="0" fontId="22" fillId="0" borderId="1" xfId="0" applyFont="1" applyFill="1" applyBorder="1" applyAlignment="1" applyProtection="1">
      <alignment horizontal="center" vertical="center" shrinkToFit="1"/>
    </xf>
    <xf numFmtId="0" fontId="23" fillId="0" borderId="0" xfId="53" applyFont="1" applyAlignment="1">
      <alignment horizontal="center" vertical="center" wrapText="1"/>
    </xf>
    <xf numFmtId="0" fontId="24" fillId="0" borderId="0" xfId="53" applyFont="1" applyFill="1" applyBorder="1" applyAlignment="1">
      <alignment horizontal="left" vertical="center"/>
    </xf>
    <xf numFmtId="0" fontId="25" fillId="0" borderId="0" xfId="53" applyFont="1" applyAlignment="1">
      <alignment horizontal="left"/>
    </xf>
    <xf numFmtId="0" fontId="25" fillId="0" borderId="0" xfId="53" applyFont="1" applyAlignment="1">
      <alignment horizontal="center"/>
    </xf>
    <xf numFmtId="0" fontId="4" fillId="0" borderId="1" xfId="0" applyFont="1" applyFill="1" applyBorder="1" applyAlignment="1" applyProtection="1">
      <alignment horizontal="center" vertical="center" wrapText="1"/>
      <protection locked="0"/>
    </xf>
    <xf numFmtId="0" fontId="4" fillId="0" borderId="1" xfId="0" applyFont="1" applyBorder="1" applyProtection="1">
      <alignment horizontal="center" vertical="center"/>
      <protection locked="0"/>
    </xf>
    <xf numFmtId="0" fontId="4" fillId="0" borderId="4"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26" fillId="0" borderId="0" xfId="0" applyFont="1" applyAlignment="1" applyProtection="1">
      <alignment horizontal="justify" vertical="center"/>
      <protection locked="0"/>
    </xf>
    <xf numFmtId="0" fontId="27" fillId="0" borderId="0" xfId="0" applyFont="1" applyAlignment="1">
      <alignment horizontal="justify" vertical="center"/>
    </xf>
    <xf numFmtId="0" fontId="26" fillId="0" borderId="0" xfId="0" applyFont="1" applyAlignment="1">
      <alignment horizontal="justify" vertical="center"/>
    </xf>
  </cellXfs>
  <cellStyles count="8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常规 6" xfId="14"/>
    <cellStyle name="注释" xfId="15" builtinId="10"/>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标题 1" xfId="22" builtinId="16"/>
    <cellStyle name="标题 2" xfId="23" builtinId="17"/>
    <cellStyle name="常规 2 2 2_LM-5路面工程数量表 杨兵" xfId="24"/>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2 3" xfId="52"/>
    <cellStyle name="常规 10" xfId="53"/>
    <cellStyle name="40% - 强调文字颜色 6" xfId="54" builtinId="51"/>
    <cellStyle name="60% - 强调文字颜色 6" xfId="55" builtinId="52"/>
    <cellStyle name="常规 10 2 2 2" xfId="56"/>
    <cellStyle name="常规 2 4" xfId="57"/>
    <cellStyle name="常规 11" xfId="58"/>
    <cellStyle name="常规 12 2" xfId="59"/>
    <cellStyle name="常规 2 4 2" xfId="60"/>
    <cellStyle name="常规 13" xfId="61"/>
    <cellStyle name="常规 14" xfId="62"/>
    <cellStyle name="常规 20" xfId="63"/>
    <cellStyle name="常规 15" xfId="64"/>
    <cellStyle name="常规 19" xfId="65"/>
    <cellStyle name="常规 2" xfId="66"/>
    <cellStyle name="常规 3" xfId="67"/>
    <cellStyle name="常规 3 2" xfId="68"/>
    <cellStyle name="常规 37 4 2" xfId="69"/>
    <cellStyle name="常规 4" xfId="70"/>
    <cellStyle name="常规 402" xfId="71"/>
    <cellStyle name="常规 5" xfId="72"/>
    <cellStyle name="常规 9" xfId="73"/>
    <cellStyle name="常规 68 3" xfId="74"/>
    <cellStyle name="常规 7" xfId="75"/>
    <cellStyle name="常规 71 3" xfId="76"/>
    <cellStyle name="常规 75 3" xfId="77"/>
    <cellStyle name="常规 78 3" xfId="78"/>
    <cellStyle name="常规 8" xfId="79"/>
    <cellStyle name="常规 96 3" xfId="80"/>
    <cellStyle name="强调文字颜色 5 4" xfId="81"/>
    <cellStyle name="콤마 [0]_1202" xfId="82"/>
    <cellStyle name="콤마 [0]_1202 2" xfId="8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5"/>
  <sheetViews>
    <sheetView tabSelected="1" workbookViewId="0">
      <selection activeCell="A4" sqref="A4"/>
    </sheetView>
  </sheetViews>
  <sheetFormatPr defaultColWidth="9" defaultRowHeight="15"/>
  <cols>
    <col min="1" max="1" width="80.3777777777778" customWidth="1"/>
  </cols>
  <sheetData>
    <row r="1" customFormat="1" spans="1:1">
      <c r="A1" s="98" t="s">
        <v>0</v>
      </c>
    </row>
    <row r="2" customFormat="1" ht="57.75" customHeight="1" spans="1:1">
      <c r="A2" s="99" t="s">
        <v>1</v>
      </c>
    </row>
    <row r="3" customFormat="1" ht="40.5" customHeight="1" spans="1:1">
      <c r="A3" s="99" t="s">
        <v>2</v>
      </c>
    </row>
    <row r="4" customFormat="1" ht="66" customHeight="1" spans="1:1">
      <c r="A4" s="99" t="s">
        <v>3</v>
      </c>
    </row>
    <row r="5" customFormat="1" ht="52.5" customHeight="1" spans="1:1">
      <c r="A5" s="99" t="s">
        <v>4</v>
      </c>
    </row>
    <row r="6" customFormat="1" ht="36" customHeight="1" spans="1:1">
      <c r="A6" s="99" t="s">
        <v>5</v>
      </c>
    </row>
    <row r="7" customFormat="1" ht="36" customHeight="1" spans="1:1">
      <c r="A7" s="99" t="s">
        <v>6</v>
      </c>
    </row>
    <row r="8" customFormat="1" ht="36" customHeight="1" spans="1:1">
      <c r="A8" s="99" t="s">
        <v>7</v>
      </c>
    </row>
    <row r="9" customFormat="1" ht="25.5" customHeight="1" spans="1:1">
      <c r="A9" s="100" t="s">
        <v>8</v>
      </c>
    </row>
    <row r="10" customFormat="1" ht="25.5" customHeight="1" spans="1:1">
      <c r="A10" s="99" t="s">
        <v>9</v>
      </c>
    </row>
    <row r="11" customFormat="1" ht="55.5" customHeight="1" spans="1:1">
      <c r="A11" s="99" t="s">
        <v>10</v>
      </c>
    </row>
    <row r="12" customFormat="1" ht="46.5" customHeight="1" spans="1:1">
      <c r="A12" s="99" t="s">
        <v>11</v>
      </c>
    </row>
    <row r="13" customFormat="1" ht="39.75" customHeight="1" spans="1:1">
      <c r="A13" s="99" t="s">
        <v>12</v>
      </c>
    </row>
    <row r="14" customFormat="1" ht="39.75" customHeight="1" spans="1:1">
      <c r="A14" s="99" t="s">
        <v>13</v>
      </c>
    </row>
    <row r="15" customFormat="1" ht="48" customHeight="1" spans="1:1">
      <c r="A15" s="99" t="s">
        <v>14</v>
      </c>
    </row>
    <row r="16" customFormat="1" ht="48" customHeight="1" spans="1:1">
      <c r="A16" s="99" t="s">
        <v>15</v>
      </c>
    </row>
    <row r="17" customFormat="1" ht="48" customHeight="1" spans="1:1">
      <c r="A17" s="99" t="s">
        <v>16</v>
      </c>
    </row>
    <row r="18" customFormat="1" ht="33.75" customHeight="1" spans="1:1">
      <c r="A18" s="99" t="s">
        <v>17</v>
      </c>
    </row>
    <row r="19" customFormat="1" ht="25.5" customHeight="1" spans="1:1">
      <c r="A19" s="99" t="s">
        <v>18</v>
      </c>
    </row>
    <row r="20" customFormat="1" ht="36.75" customHeight="1" spans="1:1">
      <c r="A20" s="99" t="s">
        <v>19</v>
      </c>
    </row>
    <row r="21" customFormat="1" ht="25.5" customHeight="1" spans="1:1">
      <c r="A21" s="100" t="s">
        <v>20</v>
      </c>
    </row>
    <row r="22" customFormat="1" ht="25.5" customHeight="1" spans="1:1">
      <c r="A22" s="99" t="s">
        <v>21</v>
      </c>
    </row>
    <row r="23" customFormat="1" ht="25.5" customHeight="1" spans="1:1">
      <c r="A23" s="100" t="s">
        <v>22</v>
      </c>
    </row>
    <row r="24" customFormat="1" ht="25.5" customHeight="1" spans="1:1">
      <c r="A24" s="99" t="s">
        <v>23</v>
      </c>
    </row>
    <row r="25" customFormat="1" ht="49.5" customHeight="1" spans="1:1">
      <c r="A25" s="99" t="s">
        <v>24</v>
      </c>
    </row>
  </sheetData>
  <sheetProtection password="BEF3" sheet="1" objects="1" scenarios="1"/>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D10" sqref="D10"/>
    </sheetView>
  </sheetViews>
  <sheetFormatPr defaultColWidth="9" defaultRowHeight="15" outlineLevelCol="4"/>
  <cols>
    <col min="2" max="2" width="15.6222222222222" customWidth="1"/>
    <col min="3" max="3" width="24.1259259259259" customWidth="1"/>
    <col min="4" max="4" width="18.5037037037037" customWidth="1"/>
    <col min="5" max="5" width="10.1259259259259" customWidth="1"/>
  </cols>
  <sheetData>
    <row r="1" ht="48" customHeight="1" spans="1:5">
      <c r="A1" s="90" t="s">
        <v>25</v>
      </c>
      <c r="B1" s="90"/>
      <c r="C1" s="90"/>
      <c r="D1" s="90"/>
      <c r="E1" s="90"/>
    </row>
    <row r="2" ht="33" customHeight="1" spans="1:4">
      <c r="A2" s="91" t="s">
        <v>26</v>
      </c>
      <c r="B2" s="91"/>
      <c r="C2" s="92"/>
      <c r="D2" s="93"/>
    </row>
    <row r="3" ht="39.75" customHeight="1" spans="1:5">
      <c r="A3" s="94" t="s">
        <v>27</v>
      </c>
      <c r="B3" s="94" t="s">
        <v>28</v>
      </c>
      <c r="C3" s="94" t="s">
        <v>29</v>
      </c>
      <c r="D3" s="94" t="s">
        <v>30</v>
      </c>
      <c r="E3" s="94" t="s">
        <v>31</v>
      </c>
    </row>
    <row r="4" ht="39.75" customHeight="1" spans="1:5">
      <c r="A4" s="94">
        <v>1</v>
      </c>
      <c r="B4" s="94">
        <v>100</v>
      </c>
      <c r="C4" s="94" t="s">
        <v>32</v>
      </c>
      <c r="D4" s="18">
        <f>'100章'!F15</f>
        <v>1902403</v>
      </c>
      <c r="E4" s="95"/>
    </row>
    <row r="5" ht="39.75" customHeight="1" spans="1:5">
      <c r="A5" s="94">
        <v>2</v>
      </c>
      <c r="B5" s="94">
        <v>300</v>
      </c>
      <c r="C5" s="94" t="s">
        <v>33</v>
      </c>
      <c r="D5" s="18">
        <f>'300章'!F25</f>
        <v>0</v>
      </c>
      <c r="E5" s="95"/>
    </row>
    <row r="6" ht="39.75" customHeight="1" spans="1:5">
      <c r="A6" s="94">
        <v>3</v>
      </c>
      <c r="B6" s="94">
        <v>400</v>
      </c>
      <c r="C6" s="94" t="s">
        <v>34</v>
      </c>
      <c r="D6" s="18">
        <f>'400章'!F13</f>
        <v>0</v>
      </c>
      <c r="E6" s="95"/>
    </row>
    <row r="7" ht="39.75" customHeight="1" spans="1:5">
      <c r="A7" s="94">
        <v>4</v>
      </c>
      <c r="B7" s="94">
        <v>600</v>
      </c>
      <c r="C7" s="94" t="s">
        <v>35</v>
      </c>
      <c r="D7" s="18">
        <f>'600章'!F9</f>
        <v>0</v>
      </c>
      <c r="E7" s="95"/>
    </row>
    <row r="8" ht="39.75" customHeight="1" spans="1:5">
      <c r="A8" s="94">
        <v>5</v>
      </c>
      <c r="B8" s="96" t="s">
        <v>36</v>
      </c>
      <c r="C8" s="97"/>
      <c r="D8" s="18">
        <f>SUM(D4:D7)</f>
        <v>1902403</v>
      </c>
      <c r="E8" s="95"/>
    </row>
    <row r="9" ht="39.75" customHeight="1" spans="1:5">
      <c r="A9" s="94">
        <v>6</v>
      </c>
      <c r="B9" s="96" t="s">
        <v>37</v>
      </c>
      <c r="C9" s="97"/>
      <c r="D9" s="18">
        <f>ROUND(D8*0.03,0)</f>
        <v>57072</v>
      </c>
      <c r="E9" s="95"/>
    </row>
    <row r="10" ht="39.75" customHeight="1" spans="1:5">
      <c r="A10" s="94">
        <v>7</v>
      </c>
      <c r="B10" s="96" t="s">
        <v>38</v>
      </c>
      <c r="C10" s="97"/>
      <c r="D10" s="18">
        <f>D9+D8</f>
        <v>1959475</v>
      </c>
      <c r="E10" s="95"/>
    </row>
  </sheetData>
  <sheetProtection password="BEF3" sheet="1" objects="1" scenarios="1"/>
  <mergeCells count="5">
    <mergeCell ref="A1:E1"/>
    <mergeCell ref="A2:B2"/>
    <mergeCell ref="B8:C8"/>
    <mergeCell ref="B9:C9"/>
    <mergeCell ref="B10:C10"/>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topLeftCell="A10" workbookViewId="0">
      <selection activeCell="E14" sqref="E14"/>
    </sheetView>
  </sheetViews>
  <sheetFormatPr defaultColWidth="9" defaultRowHeight="15" outlineLevelCol="7"/>
  <cols>
    <col min="1" max="1" width="8.74814814814815" style="55" customWidth="1"/>
    <col min="2" max="2" width="22.1259259259259" style="55" customWidth="1"/>
    <col min="3" max="3" width="8" style="55" customWidth="1"/>
    <col min="4" max="4" width="6.87407407407407" style="56" customWidth="1"/>
    <col min="5" max="5" width="11.2518518518519" style="57" customWidth="1"/>
    <col min="6" max="6" width="10.3777777777778" style="57" customWidth="1"/>
    <col min="7" max="7" width="10.2518518518519" style="58" customWidth="1"/>
    <col min="8" max="8" width="30.6222222222222" style="59" customWidth="1"/>
    <col min="9" max="16384" width="9" style="59"/>
  </cols>
  <sheetData>
    <row r="1" ht="27.95" customHeight="1" spans="1:8">
      <c r="A1" s="8" t="s">
        <v>39</v>
      </c>
      <c r="B1" s="8"/>
      <c r="C1" s="8"/>
      <c r="D1" s="8"/>
      <c r="E1" s="8"/>
      <c r="F1" s="8"/>
      <c r="G1" s="8"/>
      <c r="H1" s="60"/>
    </row>
    <row r="2" s="3" customFormat="1" ht="28.5" customHeight="1" spans="1:7">
      <c r="A2" s="9" t="s">
        <v>26</v>
      </c>
      <c r="B2" s="9"/>
      <c r="C2" s="8"/>
      <c r="D2" s="8"/>
      <c r="E2" s="8"/>
      <c r="F2" s="8"/>
      <c r="G2" s="8"/>
    </row>
    <row r="3" ht="31.5" customHeight="1" spans="1:8">
      <c r="A3" s="10" t="s">
        <v>40</v>
      </c>
      <c r="B3" s="10"/>
      <c r="C3" s="10"/>
      <c r="D3" s="10"/>
      <c r="E3" s="10"/>
      <c r="F3" s="10"/>
      <c r="G3" s="10"/>
      <c r="H3" s="60"/>
    </row>
    <row r="4" s="53" customFormat="1" ht="31.5" spans="1:8">
      <c r="A4" s="61" t="s">
        <v>41</v>
      </c>
      <c r="B4" s="61" t="s">
        <v>42</v>
      </c>
      <c r="C4" s="61" t="s">
        <v>43</v>
      </c>
      <c r="D4" s="62" t="s">
        <v>44</v>
      </c>
      <c r="E4" s="63" t="s">
        <v>45</v>
      </c>
      <c r="F4" s="63" t="s">
        <v>46</v>
      </c>
      <c r="G4" s="64" t="s">
        <v>31</v>
      </c>
      <c r="H4" s="65"/>
    </row>
    <row r="5" ht="21" customHeight="1" spans="1:8">
      <c r="A5" s="13" t="s">
        <v>47</v>
      </c>
      <c r="B5" s="13" t="s">
        <v>48</v>
      </c>
      <c r="C5" s="18" t="s">
        <v>49</v>
      </c>
      <c r="D5" s="66"/>
      <c r="E5" s="67"/>
      <c r="F5" s="67"/>
      <c r="G5" s="68"/>
      <c r="H5" s="69"/>
    </row>
    <row r="6" ht="21" customHeight="1" spans="1:8">
      <c r="A6" s="13" t="s">
        <v>50</v>
      </c>
      <c r="B6" s="13" t="s">
        <v>51</v>
      </c>
      <c r="C6" s="18" t="s">
        <v>49</v>
      </c>
      <c r="D6" s="66"/>
      <c r="E6" s="67"/>
      <c r="F6" s="67"/>
      <c r="G6" s="68"/>
      <c r="H6" s="69"/>
    </row>
    <row r="7" ht="39.75" customHeight="1" spans="1:8">
      <c r="A7" s="70" t="s">
        <v>52</v>
      </c>
      <c r="B7" s="71" t="s">
        <v>53</v>
      </c>
      <c r="C7" s="71" t="s">
        <v>54</v>
      </c>
      <c r="D7" s="72" t="s">
        <v>55</v>
      </c>
      <c r="E7" s="73">
        <v>3000</v>
      </c>
      <c r="F7" s="74">
        <f>E7*D7</f>
        <v>3000</v>
      </c>
      <c r="G7" s="75"/>
      <c r="H7" s="76"/>
    </row>
    <row r="8" ht="29.25" customHeight="1" spans="1:8">
      <c r="A8" s="13" t="s">
        <v>56</v>
      </c>
      <c r="B8" s="13" t="s">
        <v>57</v>
      </c>
      <c r="C8" s="18" t="s">
        <v>49</v>
      </c>
      <c r="D8" s="66"/>
      <c r="E8" s="67"/>
      <c r="F8" s="77"/>
      <c r="G8" s="68"/>
      <c r="H8" s="76"/>
    </row>
    <row r="9" ht="55.5" customHeight="1" spans="1:8">
      <c r="A9" s="18" t="s">
        <v>58</v>
      </c>
      <c r="B9" s="18" t="s">
        <v>59</v>
      </c>
      <c r="C9" s="18" t="s">
        <v>54</v>
      </c>
      <c r="D9" s="66">
        <v>1</v>
      </c>
      <c r="E9" s="78"/>
      <c r="F9" s="77">
        <f>ROUND(E9*D9,0)</f>
        <v>0</v>
      </c>
      <c r="G9" s="16"/>
      <c r="H9" s="76"/>
    </row>
    <row r="10" ht="55.5" customHeight="1" spans="1:8">
      <c r="A10" s="18" t="s">
        <v>60</v>
      </c>
      <c r="B10" s="18" t="s">
        <v>61</v>
      </c>
      <c r="C10" s="18" t="s">
        <v>54</v>
      </c>
      <c r="D10" s="66">
        <v>1</v>
      </c>
      <c r="E10" s="79">
        <v>467066</v>
      </c>
      <c r="F10" s="77">
        <f>ROUND(E10*D10,0)</f>
        <v>467066</v>
      </c>
      <c r="G10" s="33" t="s">
        <v>62</v>
      </c>
      <c r="H10" s="76"/>
    </row>
    <row r="11" ht="55.5" customHeight="1" spans="1:8">
      <c r="A11" s="18" t="s">
        <v>63</v>
      </c>
      <c r="B11" s="18" t="s">
        <v>64</v>
      </c>
      <c r="C11" s="80" t="s">
        <v>54</v>
      </c>
      <c r="D11" s="66" t="s">
        <v>55</v>
      </c>
      <c r="E11" s="81">
        <v>1120959</v>
      </c>
      <c r="F11" s="77">
        <f>ROUND(E11*D11,0)</f>
        <v>1120959</v>
      </c>
      <c r="G11" s="33" t="s">
        <v>65</v>
      </c>
      <c r="H11" s="76"/>
    </row>
    <row r="12" ht="55.5" customHeight="1" spans="1:8">
      <c r="A12" s="18" t="s">
        <v>66</v>
      </c>
      <c r="B12" s="18" t="s">
        <v>67</v>
      </c>
      <c r="C12" s="18" t="s">
        <v>54</v>
      </c>
      <c r="D12" s="66" t="s">
        <v>55</v>
      </c>
      <c r="E12" s="79">
        <v>311378</v>
      </c>
      <c r="F12" s="77">
        <f>ROUND(E12*D12,0)</f>
        <v>311378</v>
      </c>
      <c r="G12" s="33" t="s">
        <v>68</v>
      </c>
      <c r="H12" s="76"/>
    </row>
    <row r="13" ht="55.5" customHeight="1" spans="1:8">
      <c r="A13" s="13">
        <v>104</v>
      </c>
      <c r="B13" s="13" t="s">
        <v>69</v>
      </c>
      <c r="C13" s="18" t="s">
        <v>49</v>
      </c>
      <c r="D13" s="66"/>
      <c r="E13" s="67"/>
      <c r="F13" s="67"/>
      <c r="G13" s="68"/>
      <c r="H13" s="82"/>
    </row>
    <row r="14" ht="55.5" customHeight="1" spans="1:8">
      <c r="A14" s="18" t="s">
        <v>70</v>
      </c>
      <c r="B14" s="18" t="s">
        <v>69</v>
      </c>
      <c r="C14" s="18" t="s">
        <v>54</v>
      </c>
      <c r="D14" s="66">
        <v>1</v>
      </c>
      <c r="E14" s="83"/>
      <c r="F14" s="77">
        <f>ROUND(E14*D14,0)</f>
        <v>0</v>
      </c>
      <c r="G14" s="16"/>
      <c r="H14" s="76"/>
    </row>
    <row r="15" s="54" customFormat="1" ht="29.25" customHeight="1" spans="1:8">
      <c r="A15" s="84"/>
      <c r="B15" s="85" t="s">
        <v>71</v>
      </c>
      <c r="C15" s="84"/>
      <c r="D15" s="86"/>
      <c r="E15" s="87"/>
      <c r="F15" s="88">
        <f>ROUND(SUM(F7:F14),0)</f>
        <v>1902403</v>
      </c>
      <c r="G15" s="89"/>
      <c r="H15" s="69"/>
    </row>
  </sheetData>
  <sheetProtection password="BEF3" sheet="1" selectLockedCells="1" objects="1" scenarios="1"/>
  <mergeCells count="3">
    <mergeCell ref="A1:G1"/>
    <mergeCell ref="A2:B2"/>
    <mergeCell ref="A3:G3"/>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topLeftCell="A10" workbookViewId="0">
      <selection activeCell="E24" sqref="E24"/>
    </sheetView>
  </sheetViews>
  <sheetFormatPr defaultColWidth="9" defaultRowHeight="12" outlineLevelCol="6"/>
  <cols>
    <col min="1" max="1" width="7.62222222222222" style="3" customWidth="1"/>
    <col min="2" max="2" width="26" style="4" customWidth="1"/>
    <col min="3" max="3" width="6.12592592592593" style="5" customWidth="1"/>
    <col min="4" max="4" width="11" style="5" customWidth="1"/>
    <col min="5" max="5" width="10.6222222222222" style="6" customWidth="1"/>
    <col min="6" max="6" width="15.6222222222222" style="7" customWidth="1"/>
    <col min="7" max="7" width="8.87407407407407" style="3" customWidth="1"/>
    <col min="8" max="16384" width="9" style="3"/>
  </cols>
  <sheetData>
    <row r="1" ht="31.5" customHeight="1" spans="1:7">
      <c r="A1" s="8" t="s">
        <v>39</v>
      </c>
      <c r="B1" s="8"/>
      <c r="C1" s="8"/>
      <c r="D1" s="8"/>
      <c r="E1" s="8"/>
      <c r="F1" s="8"/>
      <c r="G1" s="8"/>
    </row>
    <row r="2" ht="23.25" customHeight="1" spans="1:7">
      <c r="A2" s="9" t="s">
        <v>26</v>
      </c>
      <c r="B2" s="9"/>
      <c r="C2" s="10"/>
      <c r="D2" s="10"/>
      <c r="E2" s="10"/>
      <c r="F2" s="10"/>
      <c r="G2" s="10"/>
    </row>
    <row r="3" ht="24" customHeight="1" spans="1:7">
      <c r="A3" s="10" t="s">
        <v>72</v>
      </c>
      <c r="B3" s="10"/>
      <c r="C3" s="10"/>
      <c r="D3" s="10"/>
      <c r="E3" s="10"/>
      <c r="F3" s="10"/>
      <c r="G3" s="10"/>
    </row>
    <row r="4" ht="37.5" customHeight="1" spans="1:7">
      <c r="A4" s="11" t="s">
        <v>41</v>
      </c>
      <c r="B4" s="12" t="s">
        <v>73</v>
      </c>
      <c r="C4" s="13" t="s">
        <v>43</v>
      </c>
      <c r="D4" s="14" t="s">
        <v>44</v>
      </c>
      <c r="E4" s="15" t="s">
        <v>45</v>
      </c>
      <c r="F4" s="15" t="s">
        <v>46</v>
      </c>
      <c r="G4" s="15" t="s">
        <v>31</v>
      </c>
    </row>
    <row r="5" ht="26.25" customHeight="1" spans="1:7">
      <c r="A5" s="11">
        <v>302</v>
      </c>
      <c r="B5" s="12" t="s">
        <v>74</v>
      </c>
      <c r="C5" s="13"/>
      <c r="D5" s="14"/>
      <c r="E5" s="15"/>
      <c r="F5" s="15"/>
      <c r="G5" s="15"/>
    </row>
    <row r="6" ht="26.25" customHeight="1" spans="1:7">
      <c r="A6" s="16" t="s">
        <v>75</v>
      </c>
      <c r="B6" s="17" t="s">
        <v>76</v>
      </c>
      <c r="C6" s="40" t="s">
        <v>77</v>
      </c>
      <c r="D6" s="19">
        <v>8326.6</v>
      </c>
      <c r="E6" s="41"/>
      <c r="F6" s="17">
        <f>ROUND(E6*D6,0)</f>
        <v>0</v>
      </c>
      <c r="G6" s="17"/>
    </row>
    <row r="7" ht="26.25" customHeight="1" spans="1:7">
      <c r="A7" s="16" t="s">
        <v>78</v>
      </c>
      <c r="B7" s="17" t="s">
        <v>79</v>
      </c>
      <c r="C7" s="18" t="s">
        <v>80</v>
      </c>
      <c r="D7" s="19">
        <v>19430.04</v>
      </c>
      <c r="E7" s="20"/>
      <c r="F7" s="17">
        <f t="shared" ref="F7:F24" si="0">ROUND(E7*D7,0)</f>
        <v>0</v>
      </c>
      <c r="G7" s="24"/>
    </row>
    <row r="8" ht="26.25" customHeight="1" spans="1:7">
      <c r="A8" s="16" t="s">
        <v>81</v>
      </c>
      <c r="B8" s="17" t="s">
        <v>82</v>
      </c>
      <c r="C8" s="18" t="s">
        <v>80</v>
      </c>
      <c r="D8" s="19">
        <v>1826</v>
      </c>
      <c r="E8" s="20"/>
      <c r="F8" s="17">
        <f t="shared" si="0"/>
        <v>0</v>
      </c>
      <c r="G8" s="24"/>
    </row>
    <row r="9" ht="26.25" customHeight="1" spans="1:7">
      <c r="A9" s="16" t="s">
        <v>83</v>
      </c>
      <c r="B9" s="17" t="s">
        <v>84</v>
      </c>
      <c r="C9" s="18" t="s">
        <v>80</v>
      </c>
      <c r="D9" s="19">
        <v>664.5</v>
      </c>
      <c r="E9" s="20"/>
      <c r="F9" s="17">
        <f t="shared" si="0"/>
        <v>0</v>
      </c>
      <c r="G9" s="24"/>
    </row>
    <row r="10" ht="26.25" customHeight="1" spans="1:7">
      <c r="A10" s="16" t="s">
        <v>85</v>
      </c>
      <c r="B10" s="17" t="s">
        <v>86</v>
      </c>
      <c r="C10" s="40" t="s">
        <v>77</v>
      </c>
      <c r="D10" s="19">
        <v>9760.5</v>
      </c>
      <c r="E10" s="20"/>
      <c r="F10" s="17">
        <f t="shared" si="0"/>
        <v>0</v>
      </c>
      <c r="G10" s="42"/>
    </row>
    <row r="11" ht="26.25" customHeight="1" spans="1:7">
      <c r="A11" s="16" t="s">
        <v>87</v>
      </c>
      <c r="B11" s="17" t="s">
        <v>88</v>
      </c>
      <c r="C11" s="40" t="s">
        <v>77</v>
      </c>
      <c r="D11" s="19">
        <v>6381.4</v>
      </c>
      <c r="E11" s="20"/>
      <c r="F11" s="17">
        <f t="shared" si="0"/>
        <v>0</v>
      </c>
      <c r="G11" s="42"/>
    </row>
    <row r="12" ht="26.25" customHeight="1" spans="1:7">
      <c r="A12" s="11">
        <v>304</v>
      </c>
      <c r="B12" s="43" t="s">
        <v>89</v>
      </c>
      <c r="C12" s="40"/>
      <c r="D12" s="19"/>
      <c r="E12" s="24"/>
      <c r="F12" s="24"/>
      <c r="G12" s="42"/>
    </row>
    <row r="13" ht="26.25" customHeight="1" spans="1:7">
      <c r="A13" s="44" t="s">
        <v>90</v>
      </c>
      <c r="B13" s="17" t="s">
        <v>89</v>
      </c>
      <c r="C13" s="18" t="s">
        <v>80</v>
      </c>
      <c r="D13" s="19">
        <v>1826</v>
      </c>
      <c r="E13" s="45"/>
      <c r="F13" s="17">
        <f t="shared" si="0"/>
        <v>0</v>
      </c>
      <c r="G13" s="46"/>
    </row>
    <row r="14" ht="26.25" customHeight="1" spans="1:7">
      <c r="A14" s="11">
        <v>306</v>
      </c>
      <c r="B14" s="43" t="s">
        <v>91</v>
      </c>
      <c r="C14" s="18"/>
      <c r="D14" s="19"/>
      <c r="E14" s="47"/>
      <c r="F14" s="17"/>
      <c r="G14" s="46"/>
    </row>
    <row r="15" ht="26.25" customHeight="1" spans="1:7">
      <c r="A15" s="44" t="s">
        <v>92</v>
      </c>
      <c r="B15" s="17" t="s">
        <v>91</v>
      </c>
      <c r="C15" s="18" t="s">
        <v>80</v>
      </c>
      <c r="D15" s="19">
        <v>664.5</v>
      </c>
      <c r="E15" s="45"/>
      <c r="F15" s="17">
        <f t="shared" si="0"/>
        <v>0</v>
      </c>
      <c r="G15" s="46"/>
    </row>
    <row r="16" ht="26.25" customHeight="1" spans="1:7">
      <c r="A16" s="11">
        <v>307</v>
      </c>
      <c r="B16" s="11" t="s">
        <v>93</v>
      </c>
      <c r="C16" s="48"/>
      <c r="D16" s="19"/>
      <c r="E16" s="45"/>
      <c r="F16" s="47"/>
      <c r="G16" s="46"/>
    </row>
    <row r="17" ht="26.25" customHeight="1" spans="1:7">
      <c r="A17" s="49" t="s">
        <v>94</v>
      </c>
      <c r="B17" s="50" t="s">
        <v>95</v>
      </c>
      <c r="C17" s="18" t="s">
        <v>80</v>
      </c>
      <c r="D17" s="19">
        <v>2726.3</v>
      </c>
      <c r="E17" s="51"/>
      <c r="F17" s="17">
        <f t="shared" si="0"/>
        <v>0</v>
      </c>
      <c r="G17" s="52"/>
    </row>
    <row r="18" ht="26.25" customHeight="1" spans="1:7">
      <c r="A18" s="11">
        <v>308</v>
      </c>
      <c r="B18" s="11" t="s">
        <v>96</v>
      </c>
      <c r="C18" s="48"/>
      <c r="D18" s="19"/>
      <c r="E18" s="45"/>
      <c r="F18" s="47"/>
      <c r="G18" s="46"/>
    </row>
    <row r="19" ht="26.25" customHeight="1" spans="1:7">
      <c r="A19" s="44" t="s">
        <v>97</v>
      </c>
      <c r="B19" s="17" t="s">
        <v>98</v>
      </c>
      <c r="C19" s="50" t="s">
        <v>99</v>
      </c>
      <c r="D19" s="19">
        <v>27207.7</v>
      </c>
      <c r="E19" s="45"/>
      <c r="F19" s="17">
        <f t="shared" si="0"/>
        <v>0</v>
      </c>
      <c r="G19" s="46"/>
    </row>
    <row r="20" ht="26.25" customHeight="1" spans="1:7">
      <c r="A20" s="44" t="s">
        <v>100</v>
      </c>
      <c r="B20" s="17" t="s">
        <v>101</v>
      </c>
      <c r="C20" s="50" t="s">
        <v>99</v>
      </c>
      <c r="D20" s="19">
        <v>312204.1</v>
      </c>
      <c r="E20" s="45"/>
      <c r="F20" s="17">
        <f t="shared" si="0"/>
        <v>0</v>
      </c>
      <c r="G20" s="46"/>
    </row>
    <row r="21" ht="26.25" customHeight="1" spans="1:7">
      <c r="A21" s="44" t="s">
        <v>102</v>
      </c>
      <c r="B21" s="17" t="s">
        <v>103</v>
      </c>
      <c r="C21" s="50" t="s">
        <v>99</v>
      </c>
      <c r="D21" s="19">
        <v>10782.1</v>
      </c>
      <c r="E21" s="45"/>
      <c r="F21" s="17">
        <f t="shared" si="0"/>
        <v>0</v>
      </c>
      <c r="G21" s="46"/>
    </row>
    <row r="22" ht="26.25" customHeight="1" spans="1:7">
      <c r="A22" s="11">
        <v>311</v>
      </c>
      <c r="B22" s="11" t="s">
        <v>104</v>
      </c>
      <c r="C22" s="48"/>
      <c r="D22" s="19"/>
      <c r="E22" s="47"/>
      <c r="F22" s="47"/>
      <c r="G22" s="46"/>
    </row>
    <row r="23" ht="26.25" customHeight="1" spans="1:7">
      <c r="A23" s="44" t="s">
        <v>105</v>
      </c>
      <c r="B23" s="17" t="s">
        <v>106</v>
      </c>
      <c r="C23" s="18" t="s">
        <v>80</v>
      </c>
      <c r="D23" s="19">
        <v>6627.6</v>
      </c>
      <c r="E23" s="45"/>
      <c r="F23" s="17">
        <f t="shared" si="0"/>
        <v>0</v>
      </c>
      <c r="G23" s="46"/>
    </row>
    <row r="24" ht="26.25" customHeight="1" spans="1:7">
      <c r="A24" s="44" t="s">
        <v>107</v>
      </c>
      <c r="B24" s="17" t="s">
        <v>108</v>
      </c>
      <c r="C24" s="18" t="s">
        <v>80</v>
      </c>
      <c r="D24" s="19">
        <v>10075.94</v>
      </c>
      <c r="E24" s="45"/>
      <c r="F24" s="17">
        <f t="shared" si="0"/>
        <v>0</v>
      </c>
      <c r="G24" s="46"/>
    </row>
    <row r="25" ht="25.5" customHeight="1" spans="1:7">
      <c r="A25" s="25"/>
      <c r="B25" s="26" t="s">
        <v>109</v>
      </c>
      <c r="C25" s="27"/>
      <c r="D25" s="27"/>
      <c r="E25" s="28"/>
      <c r="F25" s="29">
        <f>SUM(F6:F24)</f>
        <v>0</v>
      </c>
      <c r="G25" s="25"/>
    </row>
  </sheetData>
  <sheetProtection password="BEF3" sheet="1" selectLockedCells="1" objects="1" scenarios="1"/>
  <mergeCells count="3">
    <mergeCell ref="A1:G1"/>
    <mergeCell ref="A2:B2"/>
    <mergeCell ref="A3:G3"/>
  </mergeCells>
  <pageMargins left="0.33" right="0.275590551181102" top="0.433070866141732" bottom="0.590551181102362" header="0.31496062992126" footer="0.3149606299212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E10" sqref="E10:E12"/>
    </sheetView>
  </sheetViews>
  <sheetFormatPr defaultColWidth="9" defaultRowHeight="12" outlineLevelCol="6"/>
  <cols>
    <col min="1" max="1" width="7.62222222222222" style="3" customWidth="1"/>
    <col min="2" max="2" width="23.1259259259259" style="4" customWidth="1"/>
    <col min="3" max="3" width="6.12592592592593" style="5" customWidth="1"/>
    <col min="4" max="4" width="9.74814814814815" style="5" customWidth="1"/>
    <col min="5" max="5" width="9.62222222222222" style="6" customWidth="1"/>
    <col min="6" max="6" width="14.6222222222222" style="7" customWidth="1"/>
    <col min="7" max="7" width="8.87407407407407" style="3" customWidth="1"/>
    <col min="8" max="16384" width="9" style="3"/>
  </cols>
  <sheetData>
    <row r="1" ht="39.75" customHeight="1" spans="1:7">
      <c r="A1" s="8" t="s">
        <v>39</v>
      </c>
      <c r="B1" s="8"/>
      <c r="C1" s="8"/>
      <c r="D1" s="8"/>
      <c r="E1" s="8"/>
      <c r="F1" s="8"/>
      <c r="G1" s="8"/>
    </row>
    <row r="2" ht="28.5" customHeight="1" spans="1:7">
      <c r="A2" s="9" t="s">
        <v>26</v>
      </c>
      <c r="B2" s="9"/>
      <c r="C2" s="10"/>
      <c r="D2" s="10"/>
      <c r="E2" s="10"/>
      <c r="F2" s="10"/>
      <c r="G2" s="10"/>
    </row>
    <row r="3" ht="29.25" customHeight="1" spans="1:7">
      <c r="A3" s="10" t="s">
        <v>110</v>
      </c>
      <c r="B3" s="10"/>
      <c r="C3" s="10"/>
      <c r="D3" s="10"/>
      <c r="E3" s="10"/>
      <c r="F3" s="10"/>
      <c r="G3" s="10"/>
    </row>
    <row r="4" s="1" customFormat="1" ht="51.75" customHeight="1" spans="1:7">
      <c r="A4" s="11" t="s">
        <v>41</v>
      </c>
      <c r="B4" s="12" t="s">
        <v>73</v>
      </c>
      <c r="C4" s="13" t="s">
        <v>43</v>
      </c>
      <c r="D4" s="14" t="s">
        <v>44</v>
      </c>
      <c r="E4" s="15" t="s">
        <v>45</v>
      </c>
      <c r="F4" s="15" t="s">
        <v>46</v>
      </c>
      <c r="G4" s="15" t="s">
        <v>31</v>
      </c>
    </row>
    <row r="5" s="1" customFormat="1" ht="33" customHeight="1" spans="1:7">
      <c r="A5" s="11">
        <v>415</v>
      </c>
      <c r="B5" s="12" t="s">
        <v>111</v>
      </c>
      <c r="C5" s="13"/>
      <c r="D5" s="14"/>
      <c r="E5" s="15"/>
      <c r="F5" s="15"/>
      <c r="G5" s="15"/>
    </row>
    <row r="6" s="1" customFormat="1" ht="28.5" customHeight="1" spans="1:7">
      <c r="A6" s="17" t="s">
        <v>112</v>
      </c>
      <c r="B6" s="17" t="s">
        <v>113</v>
      </c>
      <c r="C6" s="17" t="s">
        <v>114</v>
      </c>
      <c r="D6" s="30">
        <v>9071.08</v>
      </c>
      <c r="E6" s="31"/>
      <c r="F6" s="32">
        <f>ROUND(D6*E6,0)</f>
        <v>0</v>
      </c>
      <c r="G6" s="15"/>
    </row>
    <row r="7" s="1" customFormat="1" ht="28.5" customHeight="1" spans="1:7">
      <c r="A7" s="17" t="s">
        <v>115</v>
      </c>
      <c r="B7" s="17" t="s">
        <v>116</v>
      </c>
      <c r="C7" s="17" t="s">
        <v>80</v>
      </c>
      <c r="D7" s="30">
        <v>34.56</v>
      </c>
      <c r="E7" s="31"/>
      <c r="F7" s="32">
        <f t="shared" ref="F7:F12" si="0">ROUND(D7*E7,0)</f>
        <v>0</v>
      </c>
      <c r="G7" s="15"/>
    </row>
    <row r="8" s="1" customFormat="1" ht="28.5" customHeight="1" spans="1:7">
      <c r="A8" s="17" t="s">
        <v>117</v>
      </c>
      <c r="B8" s="17" t="s">
        <v>118</v>
      </c>
      <c r="C8" s="17" t="s">
        <v>80</v>
      </c>
      <c r="D8" s="30">
        <v>34.56</v>
      </c>
      <c r="E8" s="31"/>
      <c r="F8" s="32">
        <f t="shared" si="0"/>
        <v>0</v>
      </c>
      <c r="G8" s="15"/>
    </row>
    <row r="9" s="1" customFormat="1" ht="33" customHeight="1" spans="1:7">
      <c r="A9" s="11">
        <v>422</v>
      </c>
      <c r="B9" s="12" t="s">
        <v>119</v>
      </c>
      <c r="C9" s="13"/>
      <c r="D9" s="30"/>
      <c r="E9" s="33"/>
      <c r="F9" s="33"/>
      <c r="G9" s="15"/>
    </row>
    <row r="10" s="1" customFormat="1" ht="28.5" customHeight="1" spans="1:7">
      <c r="A10" s="16" t="s">
        <v>120</v>
      </c>
      <c r="B10" s="17" t="s">
        <v>121</v>
      </c>
      <c r="C10" s="18" t="s">
        <v>122</v>
      </c>
      <c r="D10" s="30">
        <v>64</v>
      </c>
      <c r="E10" s="31"/>
      <c r="F10" s="32">
        <f t="shared" si="0"/>
        <v>0</v>
      </c>
      <c r="G10" s="15"/>
    </row>
    <row r="11" s="1" customFormat="1" ht="28.5" customHeight="1" spans="1:7">
      <c r="A11" s="16" t="s">
        <v>123</v>
      </c>
      <c r="B11" s="17" t="s">
        <v>124</v>
      </c>
      <c r="C11" s="18" t="s">
        <v>80</v>
      </c>
      <c r="D11" s="30">
        <v>6</v>
      </c>
      <c r="E11" s="31"/>
      <c r="F11" s="32">
        <f t="shared" si="0"/>
        <v>0</v>
      </c>
      <c r="G11" s="15"/>
    </row>
    <row r="12" s="1" customFormat="1" ht="28.5" customHeight="1" spans="1:7">
      <c r="A12" s="16" t="s">
        <v>125</v>
      </c>
      <c r="B12" s="17" t="s">
        <v>126</v>
      </c>
      <c r="C12" s="18" t="s">
        <v>80</v>
      </c>
      <c r="D12" s="30">
        <v>30</v>
      </c>
      <c r="E12" s="20"/>
      <c r="F12" s="32">
        <f t="shared" si="0"/>
        <v>0</v>
      </c>
      <c r="G12" s="33"/>
    </row>
    <row r="13" s="2" customFormat="1" ht="37.5" customHeight="1" spans="1:7">
      <c r="A13" s="34"/>
      <c r="B13" s="35" t="s">
        <v>109</v>
      </c>
      <c r="C13" s="36"/>
      <c r="D13" s="37"/>
      <c r="E13" s="38"/>
      <c r="F13" s="39">
        <f>ROUND(SUM(F5:F12),0)</f>
        <v>0</v>
      </c>
      <c r="G13" s="34"/>
    </row>
  </sheetData>
  <sheetProtection password="BEF3" sheet="1" selectLockedCells="1" objects="1" scenarios="1"/>
  <mergeCells count="3">
    <mergeCell ref="A1:G1"/>
    <mergeCell ref="A2:B2"/>
    <mergeCell ref="A3:G3"/>
  </mergeCells>
  <pageMargins left="0.33" right="0.275590551181102" top="0.433070866141732" bottom="0.590551181102362" header="0.31496062992126" footer="0.31496062992126"/>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E6" sqref="E6:E8"/>
    </sheetView>
  </sheetViews>
  <sheetFormatPr defaultColWidth="9" defaultRowHeight="12" outlineLevelCol="6"/>
  <cols>
    <col min="1" max="1" width="7.62222222222222" style="3" customWidth="1"/>
    <col min="2" max="2" width="28.3777777777778" style="4" customWidth="1"/>
    <col min="3" max="3" width="6.12592592592593" style="5" customWidth="1"/>
    <col min="4" max="4" width="9.74814814814815" style="5" customWidth="1"/>
    <col min="5" max="5" width="9.62222222222222" style="6" customWidth="1"/>
    <col min="6" max="6" width="14.6222222222222" style="7" customWidth="1"/>
    <col min="7" max="7" width="8.87407407407407" style="3" customWidth="1"/>
    <col min="8" max="16384" width="9" style="3"/>
  </cols>
  <sheetData>
    <row r="1" ht="39.75" customHeight="1" spans="1:7">
      <c r="A1" s="8" t="s">
        <v>39</v>
      </c>
      <c r="B1" s="8"/>
      <c r="C1" s="8"/>
      <c r="D1" s="8"/>
      <c r="E1" s="8"/>
      <c r="F1" s="8"/>
      <c r="G1" s="8"/>
    </row>
    <row r="2" ht="28.5" customHeight="1" spans="1:7">
      <c r="A2" s="9" t="s">
        <v>26</v>
      </c>
      <c r="B2" s="9"/>
      <c r="C2" s="10"/>
      <c r="D2" s="10"/>
      <c r="E2" s="10"/>
      <c r="F2" s="10"/>
      <c r="G2" s="10"/>
    </row>
    <row r="3" ht="32.25" customHeight="1" spans="1:7">
      <c r="A3" s="10" t="s">
        <v>127</v>
      </c>
      <c r="B3" s="10"/>
      <c r="C3" s="10"/>
      <c r="D3" s="10"/>
      <c r="E3" s="10"/>
      <c r="F3" s="10"/>
      <c r="G3" s="10"/>
    </row>
    <row r="4" s="1" customFormat="1" ht="51.75" customHeight="1" spans="1:7">
      <c r="A4" s="11" t="s">
        <v>41</v>
      </c>
      <c r="B4" s="12" t="s">
        <v>73</v>
      </c>
      <c r="C4" s="13" t="s">
        <v>43</v>
      </c>
      <c r="D4" s="14" t="s">
        <v>44</v>
      </c>
      <c r="E4" s="15" t="s">
        <v>45</v>
      </c>
      <c r="F4" s="15" t="s">
        <v>46</v>
      </c>
      <c r="G4" s="15" t="s">
        <v>31</v>
      </c>
    </row>
    <row r="5" s="1" customFormat="1" ht="33" customHeight="1" spans="1:7">
      <c r="A5" s="11">
        <v>605</v>
      </c>
      <c r="B5" s="12" t="s">
        <v>128</v>
      </c>
      <c r="C5" s="13"/>
      <c r="D5" s="14"/>
      <c r="E5" s="15"/>
      <c r="F5" s="15"/>
      <c r="G5" s="15"/>
    </row>
    <row r="6" s="1" customFormat="1" ht="27" customHeight="1" spans="1:7">
      <c r="A6" s="16" t="s">
        <v>129</v>
      </c>
      <c r="B6" s="17" t="s">
        <v>130</v>
      </c>
      <c r="C6" s="18" t="s">
        <v>131</v>
      </c>
      <c r="D6" s="19">
        <v>26315.66</v>
      </c>
      <c r="E6" s="20"/>
      <c r="F6" s="21">
        <f>ROUND(E6*D6,0)</f>
        <v>0</v>
      </c>
      <c r="G6" s="22" t="s">
        <v>132</v>
      </c>
    </row>
    <row r="7" s="1" customFormat="1" ht="27" customHeight="1" spans="1:7">
      <c r="A7" s="16" t="s">
        <v>133</v>
      </c>
      <c r="B7" s="17" t="s">
        <v>134</v>
      </c>
      <c r="C7" s="18" t="s">
        <v>131</v>
      </c>
      <c r="D7" s="19">
        <v>938.25</v>
      </c>
      <c r="E7" s="20"/>
      <c r="F7" s="21">
        <f t="shared" ref="F7:F8" si="0">ROUND(E7*D7,0)</f>
        <v>0</v>
      </c>
      <c r="G7" s="23"/>
    </row>
    <row r="8" ht="22.5" customHeight="1" spans="1:7">
      <c r="A8" s="16" t="s">
        <v>135</v>
      </c>
      <c r="B8" s="17" t="s">
        <v>136</v>
      </c>
      <c r="C8" s="18" t="s">
        <v>131</v>
      </c>
      <c r="D8" s="19">
        <v>17068.5</v>
      </c>
      <c r="E8" s="20"/>
      <c r="F8" s="21">
        <f t="shared" si="0"/>
        <v>0</v>
      </c>
      <c r="G8" s="24"/>
    </row>
    <row r="9" s="2" customFormat="1" ht="37.5" customHeight="1" spans="1:7">
      <c r="A9" s="25"/>
      <c r="B9" s="26" t="s">
        <v>109</v>
      </c>
      <c r="C9" s="27"/>
      <c r="D9" s="27"/>
      <c r="E9" s="28"/>
      <c r="F9" s="29">
        <f>ROUND(SUM(F5:F8),0)</f>
        <v>0</v>
      </c>
      <c r="G9" s="25"/>
    </row>
    <row r="10" ht="37.5" customHeight="1"/>
    <row r="11" ht="37.5" customHeight="1"/>
    <row r="12" ht="37.5" customHeight="1"/>
    <row r="13" ht="37.5" customHeight="1"/>
    <row r="14" ht="37.5" customHeight="1"/>
    <row r="15" ht="37.5" customHeight="1"/>
    <row r="16" ht="37.5" customHeight="1"/>
    <row r="17" ht="37.5" customHeight="1"/>
    <row r="18" ht="37.5" customHeight="1"/>
    <row r="19" ht="37.5" customHeight="1"/>
    <row r="20" ht="37.5" customHeight="1"/>
  </sheetData>
  <sheetProtection password="BEF3" sheet="1" selectLockedCells="1" objects="1" scenarios="1"/>
  <mergeCells count="4">
    <mergeCell ref="A1:G1"/>
    <mergeCell ref="A2:B2"/>
    <mergeCell ref="A3:G3"/>
    <mergeCell ref="G6:G7"/>
  </mergeCells>
  <pageMargins left="0.33" right="0.275590551181102" top="0.433070866141732" bottom="0.59055118110236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6</vt:i4>
      </vt:variant>
    </vt:vector>
  </HeadingPairs>
  <TitlesOfParts>
    <vt:vector size="6" baseType="lpstr">
      <vt:lpstr>工程量清单说明</vt:lpstr>
      <vt:lpstr>投标报价汇总表</vt:lpstr>
      <vt:lpstr>100章</vt:lpstr>
      <vt:lpstr>300章</vt:lpstr>
      <vt:lpstr>400章</vt:lpstr>
      <vt:lpstr>600章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kangt</dc:creator>
  <cp:lastModifiedBy>幸福万年长</cp:lastModifiedBy>
  <dcterms:created xsi:type="dcterms:W3CDTF">2004-11-15T06:47:00Z</dcterms:created>
  <cp:lastPrinted>2019-07-08T08:56:00Z</cp:lastPrinted>
  <dcterms:modified xsi:type="dcterms:W3CDTF">2019-07-09T03:07:20Z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