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工作文件\南昌东管理中心\桥梁养护工作\2019年桥隧养护\桥梁\桥梁6项\2-桥梁病害设计（定稿）\桥梁病害询比方案\"/>
    </mc:Choice>
  </mc:AlternateContent>
  <bookViews>
    <workbookView xWindow="0" yWindow="0" windowWidth="23445" windowHeight="9765"/>
  </bookViews>
  <sheets>
    <sheet name="工程量清单说明" sheetId="1" r:id="rId1"/>
    <sheet name="响应报价汇总表" sheetId="2" r:id="rId2"/>
    <sheet name="100章" sheetId="3" r:id="rId3"/>
    <sheet name="400章" sheetId="5" r:id="rId4"/>
  </sheets>
  <definedNames>
    <definedName name="_xlnm.Print_Titles" localSheetId="3">'400章'!$1:$4</definedName>
    <definedName name="Z_236E2942_962E_4209_837B_0D436F15344B_.wvu.PrintTitles" localSheetId="3" hidden="1">'400章'!$1:$4</definedName>
  </definedNames>
  <calcPr calcId="152511"/>
  <customWorkbookViews>
    <customWorkbookView name="Administrator - 个人视图" guid="{236E2942-962E-4209-837B-0D436F15344B}" personalView="1" maximized="1" xWindow="1" yWindow="1" windowWidth="1596" windowHeight="653" activeSheetId="1" showComments="commNone"/>
  </customWorkbookViews>
</workbook>
</file>

<file path=xl/calcChain.xml><?xml version="1.0" encoding="utf-8"?>
<calcChain xmlns="http://schemas.openxmlformats.org/spreadsheetml/2006/main">
  <c r="I7" i="5" l="1"/>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6" i="5"/>
  <c r="I42" i="5" s="1"/>
  <c r="I10" i="3" l="1"/>
  <c r="I9" i="3"/>
  <c r="I7" i="3"/>
  <c r="D5" i="2" l="1"/>
  <c r="I11" i="3"/>
  <c r="D4" i="2" s="1"/>
  <c r="D6" i="2" l="1"/>
  <c r="D7" i="2" s="1"/>
  <c r="D8" i="2" s="1"/>
</calcChain>
</file>

<file path=xl/sharedStrings.xml><?xml version="1.0" encoding="utf-8"?>
<sst xmlns="http://schemas.openxmlformats.org/spreadsheetml/2006/main" count="245" uniqueCount="170">
  <si>
    <t>1. 工程量清单说明</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</si>
  <si>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</si>
  <si>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</si>
  <si>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</si>
  <si>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</si>
  <si>
    <t>2.4 符合合同条款规定的全部费用应认为已被计入有标价的工程量清单所列各子目之中，未列子目不予计量的工作，其费用应视为已分摊在本合同工程的有关子目的单价或总额价之中。</t>
  </si>
  <si>
    <t>3. 计日工说明</t>
  </si>
  <si>
    <t>本项目不使用计日工。</t>
  </si>
  <si>
    <t>4. 其他说明</t>
  </si>
  <si>
    <t>4.1工程量清单采用固化清单；</t>
  </si>
  <si>
    <t>序号</t>
  </si>
  <si>
    <t>章次</t>
  </si>
  <si>
    <t>科目名称</t>
  </si>
  <si>
    <t>金额(元)</t>
  </si>
  <si>
    <t>备注</t>
  </si>
  <si>
    <t>总则</t>
  </si>
  <si>
    <t>桥梁、涵洞</t>
  </si>
  <si>
    <t>第100章至600章清单合计</t>
  </si>
  <si>
    <t>不可预见费=（5*3%）</t>
  </si>
  <si>
    <t>第100章  总则</t>
  </si>
  <si>
    <t>细目号</t>
  </si>
  <si>
    <t>细目名称</t>
  </si>
  <si>
    <t>单位</t>
  </si>
  <si>
    <t>数量</t>
  </si>
  <si>
    <t>101</t>
  </si>
  <si>
    <t>通则</t>
  </si>
  <si>
    <t/>
  </si>
  <si>
    <t>101-1</t>
  </si>
  <si>
    <t>保险费</t>
  </si>
  <si>
    <t>-a</t>
  </si>
  <si>
    <t>按合同条款规定，提供第三者责任险</t>
  </si>
  <si>
    <t>总额</t>
  </si>
  <si>
    <t>1</t>
  </si>
  <si>
    <t>102</t>
  </si>
  <si>
    <t>工程管理</t>
  </si>
  <si>
    <t>102-1</t>
  </si>
  <si>
    <t>竣工文件编制费</t>
  </si>
  <si>
    <t>102-3</t>
  </si>
  <si>
    <t>合 计</t>
  </si>
  <si>
    <t>细目名称、规格</t>
  </si>
  <si>
    <t>合计</t>
  </si>
  <si>
    <t>标段：QL</t>
    <phoneticPr fontId="32" type="noConversion"/>
  </si>
  <si>
    <t>南昌东管理中心2019年桥梁专项维修工程工程量清单</t>
    <phoneticPr fontId="32" type="noConversion"/>
  </si>
  <si>
    <t>1.1  本工程量清单是根据采购标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phoneticPr fontId="32" type="noConversion"/>
  </si>
  <si>
    <t>1.2 本工程量清单应与采购文件中的采购人须知、通用合同条款、专用合同条款、采购需求及图纸等一起阅读和理解。</t>
    <phoneticPr fontId="32" type="noConversion"/>
  </si>
  <si>
    <t>1.4工程量清单第100章和第400章是参考《公路工程标准施工招标文件（2018年版）》第七章技术规范的相应章次编码的，因此，工程量清单中第100章和第400章工程子目的范围与计量等应与《公路工程标准施工招标文件（2018年版）》第七章技术规范相应章节的范围、计量与支付条款及采购需求、施工图结合起来理解或解释。</t>
    <phoneticPr fontId="32" type="noConversion"/>
  </si>
  <si>
    <t>2.7承包人用于本合同工程的各类装备的提供、运输、维护、拆卸、拼装等支付的费用，已包括在工程量清单的单价与总额价之中。</t>
    <phoneticPr fontId="32" type="noConversion"/>
  </si>
  <si>
    <t>2.8工程量清单中各项金额均以人民币（元）结算。</t>
    <phoneticPr fontId="32" type="noConversion"/>
  </si>
  <si>
    <t>2.9在工程量清单中标明的不可预见费，除合同另有规定外，应由监理人按合同条款第15.6条的规定，结合工程具体情况，报经发包人批准后指令全部或部分地使用，或者根本不予动用。</t>
    <phoneticPr fontId="32" type="noConversion"/>
  </si>
  <si>
    <t>4.2工程量固化清单以补遗书形式发布在江西省高速集团南昌东管理中心网站（http://www.jxgsdgzx.com/）通告栏，请响应人下载填报。</t>
    <phoneticPr fontId="32" type="noConversion"/>
  </si>
  <si>
    <t>第400章  桥梁维修</t>
    <phoneticPr fontId="32" type="noConversion"/>
  </si>
  <si>
    <t>支座维修</t>
    <phoneticPr fontId="32" type="noConversion"/>
  </si>
  <si>
    <t>416-1</t>
    <phoneticPr fontId="32" type="noConversion"/>
  </si>
  <si>
    <t>同步顶升空心板</t>
    <phoneticPr fontId="32" type="noConversion"/>
  </si>
  <si>
    <t>跨</t>
    <phoneticPr fontId="32" type="noConversion"/>
  </si>
  <si>
    <t>416-2</t>
    <phoneticPr fontId="32" type="noConversion"/>
  </si>
  <si>
    <t>同步顶升箱梁</t>
    <phoneticPr fontId="32" type="noConversion"/>
  </si>
  <si>
    <t>416-3</t>
    <phoneticPr fontId="32" type="noConversion"/>
  </si>
  <si>
    <t>同步顶升T梁</t>
    <phoneticPr fontId="32" type="noConversion"/>
  </si>
  <si>
    <t>416-4</t>
    <phoneticPr fontId="32" type="noConversion"/>
  </si>
  <si>
    <t>普通板式支座GJZ150×250×35mm</t>
    <phoneticPr fontId="32" type="noConversion"/>
  </si>
  <si>
    <t>个</t>
    <phoneticPr fontId="32" type="noConversion"/>
  </si>
  <si>
    <t>416-5</t>
    <phoneticPr fontId="32" type="noConversion"/>
  </si>
  <si>
    <t>普通板式支座GJZ150×250×42mm</t>
    <phoneticPr fontId="32" type="noConversion"/>
  </si>
  <si>
    <t>416-6</t>
    <phoneticPr fontId="32" type="noConversion"/>
  </si>
  <si>
    <t>四氟滑板式橡胶支座150*200*44mm</t>
    <phoneticPr fontId="32" type="noConversion"/>
  </si>
  <si>
    <t>416-7</t>
    <phoneticPr fontId="32" type="noConversion"/>
  </si>
  <si>
    <t>四氟板式橡胶支座150*250*40</t>
    <phoneticPr fontId="32" type="noConversion"/>
  </si>
  <si>
    <t>416-8</t>
    <phoneticPr fontId="32" type="noConversion"/>
  </si>
  <si>
    <t>四氟板式橡胶支座200*180*40</t>
    <phoneticPr fontId="32" type="noConversion"/>
  </si>
  <si>
    <t>416-9</t>
    <phoneticPr fontId="32" type="noConversion"/>
  </si>
  <si>
    <t>四氟板式橡胶支座180×200×44mm</t>
    <phoneticPr fontId="32" type="noConversion"/>
  </si>
  <si>
    <t>416-10</t>
    <phoneticPr fontId="32" type="noConversion"/>
  </si>
  <si>
    <t>四氟板式橡胶支座250×400×49mm</t>
    <phoneticPr fontId="32" type="noConversion"/>
  </si>
  <si>
    <t>416-11</t>
    <phoneticPr fontId="32" type="noConversion"/>
  </si>
  <si>
    <t>四氟板式橡胶支座400*250*55mm</t>
    <phoneticPr fontId="32" type="noConversion"/>
  </si>
  <si>
    <t>416-12</t>
    <phoneticPr fontId="32" type="noConversion"/>
  </si>
  <si>
    <t>四氟板式橡胶支座300*500*65mm</t>
    <phoneticPr fontId="32" type="noConversion"/>
  </si>
  <si>
    <t>416-13</t>
    <phoneticPr fontId="32" type="noConversion"/>
  </si>
  <si>
    <t>四氟滑板支座300×600×67mm</t>
    <phoneticPr fontId="32" type="noConversion"/>
  </si>
  <si>
    <t>416-14</t>
    <phoneticPr fontId="32" type="noConversion"/>
  </si>
  <si>
    <t>圆形四氟氯丁橡胶支座
Φ200*28mm</t>
    <phoneticPr fontId="32" type="noConversion"/>
  </si>
  <si>
    <t>416-15</t>
    <phoneticPr fontId="32" type="noConversion"/>
  </si>
  <si>
    <t>圆板式橡胶支座φ200*49mm</t>
    <phoneticPr fontId="32" type="noConversion"/>
  </si>
  <si>
    <t>416-16</t>
    <phoneticPr fontId="32" type="noConversion"/>
  </si>
  <si>
    <t>圆板式橡胶支座φ200*50mm</t>
    <phoneticPr fontId="32" type="noConversion"/>
  </si>
  <si>
    <t>416-17</t>
    <phoneticPr fontId="32" type="noConversion"/>
  </si>
  <si>
    <t>圆形四氟氯丁橡胶支座Φ200*51mm</t>
    <phoneticPr fontId="32" type="noConversion"/>
  </si>
  <si>
    <t>416-18</t>
    <phoneticPr fontId="32" type="noConversion"/>
  </si>
  <si>
    <t>四氟圆板式橡胶支座φ300*76mm</t>
    <phoneticPr fontId="32" type="noConversion"/>
  </si>
  <si>
    <t>更换桥梁伸缩缝</t>
    <phoneticPr fontId="32" type="noConversion"/>
  </si>
  <si>
    <t>417-1</t>
    <phoneticPr fontId="32" type="noConversion"/>
  </si>
  <si>
    <t>更换80型模数式伸缩缝</t>
    <phoneticPr fontId="32" type="noConversion"/>
  </si>
  <si>
    <t>m</t>
    <phoneticPr fontId="32" type="noConversion"/>
  </si>
  <si>
    <t>裂缝维修</t>
    <phoneticPr fontId="32" type="noConversion"/>
  </si>
  <si>
    <t>422-1</t>
    <phoneticPr fontId="32" type="noConversion"/>
  </si>
  <si>
    <t>422-2</t>
  </si>
  <si>
    <t xml:space="preserve">化学灌浆裂缝大于0.15mm
</t>
    <phoneticPr fontId="32" type="noConversion"/>
  </si>
  <si>
    <t>封缝胶修补裂缝小于0.15mm</t>
    <phoneticPr fontId="32" type="noConversion"/>
  </si>
  <si>
    <t>423-1</t>
    <phoneticPr fontId="32" type="noConversion"/>
  </si>
  <si>
    <t>混凝土剥落、露筋维修</t>
    <phoneticPr fontId="32" type="noConversion"/>
  </si>
  <si>
    <t>环氧砂浆修补</t>
    <phoneticPr fontId="32" type="noConversion"/>
  </si>
  <si>
    <t>m2</t>
    <phoneticPr fontId="32" type="noConversion"/>
  </si>
  <si>
    <t>桥台开裂维修</t>
    <phoneticPr fontId="32" type="noConversion"/>
  </si>
  <si>
    <t>424-1</t>
    <phoneticPr fontId="32" type="noConversion"/>
  </si>
  <si>
    <t>424-2</t>
    <phoneticPr fontId="32" type="noConversion"/>
  </si>
  <si>
    <t>φ12钢筋</t>
    <phoneticPr fontId="32" type="noConversion"/>
  </si>
  <si>
    <t>kg</t>
    <phoneticPr fontId="32" type="noConversion"/>
  </si>
  <si>
    <t>φ2成品钢丝网</t>
    <phoneticPr fontId="32" type="noConversion"/>
  </si>
  <si>
    <t>压注环氧水泥砂浆</t>
    <phoneticPr fontId="32" type="noConversion"/>
  </si>
  <si>
    <t>钻孔植筋</t>
    <phoneticPr fontId="32" type="noConversion"/>
  </si>
  <si>
    <t>40号环氧树脂水泥砂浆抹面</t>
    <phoneticPr fontId="32" type="noConversion"/>
  </si>
  <si>
    <t>424-3</t>
  </si>
  <si>
    <t>424-4</t>
  </si>
  <si>
    <t>424-5</t>
  </si>
  <si>
    <t>425-1</t>
    <phoneticPr fontId="32" type="noConversion"/>
  </si>
  <si>
    <t>桥台护坡</t>
    <phoneticPr fontId="32" type="noConversion"/>
  </si>
  <si>
    <t>回填土方</t>
    <phoneticPr fontId="32" type="noConversion"/>
  </si>
  <si>
    <t>m3</t>
    <phoneticPr fontId="32" type="noConversion"/>
  </si>
  <si>
    <t>425-2</t>
    <phoneticPr fontId="32" type="noConversion"/>
  </si>
  <si>
    <t>M7.5浆砌片石</t>
    <phoneticPr fontId="32" type="noConversion"/>
  </si>
  <si>
    <t>426-1</t>
    <phoneticPr fontId="32" type="noConversion"/>
  </si>
  <si>
    <t>清理盖梁顶部垃圾</t>
    <phoneticPr fontId="32" type="noConversion"/>
  </si>
  <si>
    <t>工程量计量</t>
  </si>
  <si>
    <t>工程内容</t>
  </si>
  <si>
    <t>序号</t>
    <phoneticPr fontId="32" type="noConversion"/>
  </si>
  <si>
    <t xml:space="preserve">1.承包人按照合同条款约定的保险费率及保费计算方法办理第三者责任险，根据保险公司的保单金额以总额为单位计量；
2.保险期为合同约定的施工期及
缺陷责任期
</t>
    <phoneticPr fontId="32" type="noConversion"/>
  </si>
  <si>
    <t>根据合同条款办理第三者责任险</t>
    <phoneticPr fontId="32" type="noConversion"/>
  </si>
  <si>
    <t>安全生产费（含交通维护费）</t>
    <phoneticPr fontId="32" type="noConversion"/>
  </si>
  <si>
    <t>按照投标人须知10.6条、合同条款等落实安全生产和交通维护</t>
    <phoneticPr fontId="32" type="noConversion"/>
  </si>
  <si>
    <t xml:space="preserve">依据图纸所示位置及尺寸，安装图纸所示类型及规格支座就位，按图示数量，以个为单位计量
</t>
    <phoneticPr fontId="32" type="noConversion"/>
  </si>
  <si>
    <t>南昌东管理中心2019年桥梁专项维修工程响应报价汇总表</t>
    <phoneticPr fontId="32" type="noConversion"/>
  </si>
  <si>
    <t>响应报价7=(5+6)</t>
    <phoneticPr fontId="32" type="noConversion"/>
  </si>
  <si>
    <t>响应单价（元）</t>
    <phoneticPr fontId="32" type="noConversion"/>
  </si>
  <si>
    <t>响应合价（元）</t>
    <phoneticPr fontId="32" type="noConversion"/>
  </si>
  <si>
    <t>2.5 响应人在响应报价时，应按工程量清单第100章至第400章合计金额的3%以“不可预见费”的名称列入响应报价汇总表中。</t>
  </si>
  <si>
    <t>1.3 本工程量清单中所列工程数量是估算的或设计的预计数量，仅作为响应报价的共同基础，不能作为最终结算与支付的依据。实际支付应按实际完成的合格的工程量，由承包人按采购文件规定的计量方法，以监理人认可的尺寸、断面计量，按本工程量清单的单价和总额价计算支付金额；或者，根据具体情况，按合同条款第15.4款的规定，由监理人确定的单价或总额价计算支付额。</t>
  </si>
  <si>
    <t>2. 响应报价说明</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</si>
  <si>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</si>
  <si>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1.5 对作业和材料的一般说明或规定，未重复写入工程量清单内，在给工程量清单各子目标价前，应参阅第五章“采购需求”的有关内容。</t>
    <phoneticPr fontId="32" type="noConversion"/>
  </si>
  <si>
    <t>依据图纸所示位置及尺
寸，按图示的橡胶条伸缩
装置长度（包括人行道、
缘石、护栏底座与行车道
等全部长度）以米为单位
计量</t>
    <phoneticPr fontId="32" type="noConversion"/>
  </si>
  <si>
    <t>1.切割清理伸缩装置范围
内混凝土；设置预埋件；
2.伸缩装置定位、安装。</t>
    <phoneticPr fontId="32" type="noConversion"/>
  </si>
  <si>
    <t xml:space="preserve">1.拆除旧支座；2.清洁整平混凝土表面；3.砂浆配运料、拌和， 接触面抹平；4.钢板制作与安装；
5.支座定位安装。
</t>
    <phoneticPr fontId="32" type="noConversion"/>
  </si>
  <si>
    <t xml:space="preserve">1.裂缝缝口表面处理；2.封闭裂缝；3.裂缝检查。
</t>
    <phoneticPr fontId="32" type="noConversion"/>
  </si>
  <si>
    <t xml:space="preserve">依据图纸所示位置、部位及尺寸，按照图纸所示类型和长度以米为单位计量
</t>
    <phoneticPr fontId="32" type="noConversion"/>
  </si>
  <si>
    <t>依据图纸所示位置及尺寸
砌筑体积分不同砂浆强度
等级以立方米为单位计量</t>
    <phoneticPr fontId="32" type="noConversion"/>
  </si>
  <si>
    <t>1.场地清理；2.检验土质；3.机械压实；4.弃方清运。</t>
    <phoneticPr fontId="32" type="noConversion"/>
  </si>
  <si>
    <t>1.场地清理；2.选修石料；3.配、拌、运砂浆；4.砌筑、勾缝、抹面、养护。</t>
    <phoneticPr fontId="32" type="noConversion"/>
  </si>
  <si>
    <t>依据图纸所示位置取用底、顶面间平均高度的棱柱体体积，按干处以立方米为单位计量；</t>
    <phoneticPr fontId="32" type="noConversion"/>
  </si>
  <si>
    <t>依据图纸所示位置以处为单位</t>
    <phoneticPr fontId="32" type="noConversion"/>
  </si>
  <si>
    <t>处</t>
    <phoneticPr fontId="32" type="noConversion"/>
  </si>
  <si>
    <t xml:space="preserve">依据图纸所示位置、部位及尺寸，按照图纸所示以平方米为单位计量
</t>
    <phoneticPr fontId="32" type="noConversion"/>
  </si>
  <si>
    <t xml:space="preserve">依据图纸所示位置及桥型结构，按图示数量，以跨为单位计量
</t>
    <phoneticPr fontId="32" type="noConversion"/>
  </si>
  <si>
    <t xml:space="preserve">1.试顶；2.控制顶升速度和顶升最大高度；3.顶升就位后持荷观察及复核支座型号和支座承受压力；4.试顶正常后正式同步顶升；
</t>
    <phoneticPr fontId="32" type="noConversion"/>
  </si>
  <si>
    <t>1.清理盖梁顶面土石块及砼块等垃圾；2.用钢丝刷对盖梁顶部进行清洁；</t>
    <phoneticPr fontId="32" type="noConversion"/>
  </si>
  <si>
    <t>依据图纸要求，以kg为单位计量</t>
    <phoneticPr fontId="32" type="noConversion"/>
  </si>
  <si>
    <t>依据图纸要求，以m为单位计量</t>
    <phoneticPr fontId="32" type="noConversion"/>
  </si>
  <si>
    <t>依据图纸要求，以个为单位计量</t>
    <phoneticPr fontId="32" type="noConversion"/>
  </si>
  <si>
    <t>m2</t>
    <phoneticPr fontId="32" type="noConversion"/>
  </si>
  <si>
    <t>依据图纸要求，以m2为单位计量</t>
    <phoneticPr fontId="32" type="noConversion"/>
  </si>
  <si>
    <t xml:space="preserve">1.裂缝缝口表面处理；2.埋设粘贴注浆嘴；3.密封裂缝；4.压气试漏；5.压力灌浆；6.封口处理及检查。
</t>
    <phoneticPr fontId="32" type="noConversion"/>
  </si>
  <si>
    <t>1.表面处理；2.钢筋防锈；3.混凝土表面修补；4.表面防护。</t>
    <phoneticPr fontId="32" type="noConversion"/>
  </si>
  <si>
    <t>40号环氧树脂水泥砂浆挂网抹面用钢丝网</t>
    <phoneticPr fontId="32" type="noConversion"/>
  </si>
  <si>
    <t>植筋用U型钢筋</t>
    <phoneticPr fontId="32" type="noConversion"/>
  </si>
  <si>
    <t>1.钻孔及成孔；2.清孔；3.注胶；4.植筋（用材为424-1）；5.端部补胶；6.固化。</t>
    <phoneticPr fontId="32" type="noConversion"/>
  </si>
  <si>
    <t>1.表面处理；2.钢筋防锈；3.混凝土表面修补（挂网用材为424-2）；4.表面防护。</t>
    <phoneticPr fontId="32" type="noConversion"/>
  </si>
  <si>
    <t>2.6响应人在响应报价时，对列入工程量清单100章102-3安全生产费（含交通维护费）支付子目的报价等于招标人公布的最高响应限价的3.0%。在该项工作内容发生并经监理人审核后，按专用合同条款、专用技术规范和工程量清单计量规则的有关规定计量与支付。</t>
    <phoneticPr fontId="32" type="noConversion"/>
  </si>
  <si>
    <t>按招标控制上限价的3.0%以总额为单位计量</t>
    <phoneticPr fontId="32" type="noConversion"/>
  </si>
  <si>
    <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t>
    </r>
    <r>
      <rPr>
        <sz val="11"/>
        <rFont val="宋体"/>
        <family val="3"/>
        <charset val="134"/>
      </rPr>
      <t xml:space="preserve">签字）
</t>
    </r>
    <phoneticPr fontId="32" type="noConversion"/>
  </si>
  <si>
    <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xml:space="preserve">                </t>
    </r>
    <r>
      <rPr>
        <sz val="11"/>
        <rFont val="宋体"/>
        <family val="3"/>
        <charset val="134"/>
      </rPr>
      <t>（签字）</t>
    </r>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</si>
</sst>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Red]\(0.00\)"/>
    <numFmt numFmtId="177" formatCode="0_ "/>
    <numFmt numFmtId="178" formatCode="#0.00"/>
    <numFmt numFmtId="179" formatCode="0.00_ ;[Red]\-0.00\ "/>
    <numFmt numFmtId="180" formatCode="0_);[Red]\(0\)"/>
  </numFmts>
  <fonts count="55">
    <font>
      <sz val="12"/>
      <name val="smartSimSun"/>
      <charset val="134"/>
    </font>
    <font>
      <b/>
      <sz val="10"/>
      <name val="仿宋_GB2312"/>
      <charset val="134"/>
    </font>
    <font>
      <sz val="10"/>
      <name val="仿宋_GB2312"/>
      <charset val="134"/>
    </font>
    <font>
      <sz val="14"/>
      <name val="方正小标宋简体"/>
      <family val="3"/>
      <charset val="134"/>
    </font>
    <font>
      <sz val="12"/>
      <name val="宋体"/>
      <family val="3"/>
      <charset val="134"/>
      <scheme val="minor"/>
    </font>
    <font>
      <b/>
      <sz val="12"/>
      <name val="宋体"/>
      <family val="3"/>
      <charset val="134"/>
      <scheme val="minor"/>
    </font>
    <font>
      <b/>
      <sz val="11"/>
      <name val="仿宋_GB2312"/>
      <charset val="134"/>
    </font>
    <font>
      <b/>
      <sz val="11"/>
      <name val="宋体"/>
      <family val="3"/>
      <charset val="134"/>
      <scheme val="minor"/>
    </font>
    <font>
      <sz val="11"/>
      <name val="宋体"/>
      <family val="3"/>
      <charset val="134"/>
      <scheme val="minor"/>
    </font>
    <font>
      <b/>
      <sz val="10"/>
      <name val="Arial"/>
      <family val="2"/>
    </font>
    <font>
      <sz val="8"/>
      <name val="Arial"/>
      <family val="2"/>
    </font>
    <font>
      <sz val="8"/>
      <name val="Arial Unicode MS"/>
      <family val="2"/>
    </font>
    <font>
      <b/>
      <sz val="12"/>
      <name val="方正仿宋简体"/>
      <family val="3"/>
      <charset val="134"/>
    </font>
    <font>
      <sz val="10"/>
      <name val="宋体"/>
      <family val="3"/>
      <charset val="134"/>
    </font>
    <font>
      <sz val="8"/>
      <name val="方正仿宋简体"/>
      <family val="3"/>
      <charset val="134"/>
    </font>
    <font>
      <b/>
      <sz val="11"/>
      <name val="Arial"/>
      <family val="2"/>
    </font>
    <font>
      <b/>
      <sz val="11"/>
      <name val="宋体"/>
      <family val="3"/>
      <charset val="134"/>
    </font>
    <font>
      <b/>
      <sz val="11"/>
      <name val="方正仿宋简体"/>
      <family val="3"/>
      <charset val="134"/>
    </font>
    <font>
      <sz val="11"/>
      <name val="Arial"/>
      <family val="2"/>
    </font>
    <font>
      <sz val="14"/>
      <name val="黑体"/>
      <family val="3"/>
      <charset val="134"/>
    </font>
    <font>
      <sz val="12"/>
      <name val="宋体"/>
      <family val="3"/>
      <charset val="134"/>
    </font>
    <font>
      <sz val="10.5"/>
      <name val="Times New Roman"/>
      <family val="1"/>
    </font>
    <font>
      <b/>
      <sz val="12"/>
      <name val="宋体"/>
      <family val="3"/>
      <charset val="134"/>
    </font>
    <font>
      <sz val="10.5"/>
      <name val="宋体"/>
      <family val="3"/>
      <charset val="134"/>
    </font>
    <font>
      <b/>
      <sz val="16"/>
      <name val="宋体"/>
      <family val="3"/>
      <charset val="134"/>
    </font>
    <font>
      <b/>
      <sz val="10.5"/>
      <name val="宋体"/>
      <family val="3"/>
      <charset val="134"/>
    </font>
    <font>
      <sz val="11"/>
      <color indexed="8"/>
      <name val="宋体"/>
      <family val="3"/>
      <charset val="134"/>
    </font>
    <font>
      <sz val="12"/>
      <color rgb="FF000000"/>
      <name val="宋体"/>
      <family val="3"/>
      <charset val="134"/>
    </font>
    <font>
      <sz val="11"/>
      <color theme="1"/>
      <name val="宋体"/>
      <family val="3"/>
      <charset val="134"/>
      <scheme val="minor"/>
    </font>
    <font>
      <sz val="12"/>
      <color indexed="8"/>
      <name val="宋体"/>
      <family val="3"/>
      <charset val="134"/>
    </font>
    <font>
      <sz val="11"/>
      <color indexed="20"/>
      <name val="宋体"/>
      <family val="3"/>
      <charset val="134"/>
    </font>
    <font>
      <sz val="10"/>
      <name val="Arial"/>
      <family val="2"/>
    </font>
    <font>
      <sz val="9"/>
      <name val="smartSimSun"/>
      <family val="2"/>
    </font>
    <font>
      <sz val="11"/>
      <color theme="1"/>
      <name val="等线"/>
      <charset val="134"/>
    </font>
    <font>
      <sz val="11"/>
      <name val="宋体"/>
      <family val="3"/>
      <charset val="134"/>
    </font>
    <font>
      <sz val="11"/>
      <color theme="1"/>
      <name val="宋体"/>
      <family val="3"/>
      <charset val="134"/>
      <scheme val="minor"/>
    </font>
    <font>
      <b/>
      <sz val="11"/>
      <color indexed="52"/>
      <name val="宋体"/>
      <family val="3"/>
      <charset val="134"/>
    </font>
    <font>
      <b/>
      <sz val="18"/>
      <color indexed="56"/>
      <name val="宋体"/>
      <family val="3"/>
      <charset val="134"/>
    </font>
    <font>
      <b/>
      <sz val="11"/>
      <color indexed="8"/>
      <name val="宋体"/>
      <family val="3"/>
      <charset val="134"/>
    </font>
    <font>
      <sz val="11"/>
      <color indexed="17"/>
      <name val="宋体"/>
      <family val="3"/>
      <charset val="134"/>
    </font>
    <font>
      <b/>
      <sz val="15"/>
      <color indexed="56"/>
      <name val="宋体"/>
      <family val="3"/>
      <charset val="134"/>
    </font>
    <font>
      <sz val="11"/>
      <color indexed="60"/>
      <name val="宋体"/>
      <family val="3"/>
      <charset val="134"/>
    </font>
    <font>
      <b/>
      <sz val="11"/>
      <color indexed="63"/>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u/>
      <sz val="11"/>
      <name val="宋体"/>
      <family val="3"/>
      <charset val="134"/>
    </font>
    <font>
      <sz val="12"/>
      <color indexed="0"/>
      <name val="宋体"/>
      <family val="3"/>
      <charset val="134"/>
    </font>
    <font>
      <sz val="12"/>
      <color indexed="0"/>
      <name val="宋体"/>
      <family val="3"/>
      <charset val="134"/>
    </font>
    <font>
      <sz val="11"/>
      <color rgb="FFFF0000"/>
      <name val="宋体"/>
      <family val="3"/>
      <charset val="134"/>
      <scheme val="minor"/>
    </font>
    <font>
      <sz val="11"/>
      <color indexed="8"/>
      <name val="宋体"/>
      <family val="3"/>
      <charset val="134"/>
      <scheme val="minor"/>
    </font>
  </fonts>
  <fills count="10">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60">
    <xf numFmtId="0" fontId="0" fillId="0" borderId="0">
      <alignment horizontal="center" vertical="center"/>
    </xf>
    <xf numFmtId="9" fontId="26" fillId="0" borderId="0" applyFont="0" applyFill="0" applyBorder="0" applyAlignment="0" applyProtection="0">
      <alignment vertical="center"/>
    </xf>
    <xf numFmtId="0" fontId="20" fillId="0" borderId="0">
      <alignment vertical="center"/>
    </xf>
    <xf numFmtId="0" fontId="28" fillId="0" borderId="0">
      <alignment vertical="center"/>
    </xf>
    <xf numFmtId="0" fontId="20" fillId="0" borderId="0">
      <alignment vertical="center"/>
    </xf>
    <xf numFmtId="0" fontId="26" fillId="0" borderId="0">
      <alignment vertical="center"/>
    </xf>
    <xf numFmtId="0" fontId="20" fillId="0" borderId="0">
      <alignment vertical="center"/>
    </xf>
    <xf numFmtId="0" fontId="20" fillId="0" borderId="0">
      <alignment vertical="center"/>
    </xf>
    <xf numFmtId="0" fontId="28" fillId="0" borderId="0">
      <alignment vertical="center"/>
    </xf>
    <xf numFmtId="0" fontId="20" fillId="0" borderId="0">
      <alignment vertical="center"/>
    </xf>
    <xf numFmtId="0" fontId="20" fillId="0" borderId="0" applyNumberFormat="0" applyFont="0" applyFill="0" applyBorder="0" applyAlignment="0" applyProtection="0">
      <alignment vertical="top"/>
      <protection locked="0"/>
    </xf>
    <xf numFmtId="0" fontId="2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9"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6" fillId="0" borderId="0"/>
    <xf numFmtId="0" fontId="26" fillId="0" borderId="0">
      <alignment vertical="center"/>
    </xf>
    <xf numFmtId="0" fontId="26" fillId="0" borderId="0"/>
    <xf numFmtId="0" fontId="26" fillId="0" borderId="0"/>
    <xf numFmtId="0" fontId="26" fillId="0" borderId="0"/>
    <xf numFmtId="0" fontId="20" fillId="0" borderId="0">
      <alignment vertical="center"/>
    </xf>
    <xf numFmtId="0" fontId="26" fillId="0" borderId="0"/>
    <xf numFmtId="0" fontId="30" fillId="3" borderId="0" applyNumberFormat="0" applyBorder="0" applyProtection="0">
      <alignment vertical="center"/>
    </xf>
    <xf numFmtId="178" fontId="31" fillId="0" borderId="0" applyFont="0" applyFill="0" applyBorder="0" applyAlignment="0" applyProtection="0"/>
    <xf numFmtId="0" fontId="33" fillId="0" borderId="0"/>
    <xf numFmtId="0" fontId="36" fillId="4"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5" borderId="0" applyNumberFormat="0" applyBorder="0" applyAlignment="0" applyProtection="0">
      <alignment vertical="center"/>
    </xf>
    <xf numFmtId="0" fontId="40" fillId="0" borderId="6" applyNumberFormat="0" applyFill="0" applyAlignment="0" applyProtection="0">
      <alignment vertical="center"/>
    </xf>
    <xf numFmtId="0" fontId="42" fillId="4" borderId="7" applyNumberFormat="0" applyAlignment="0" applyProtection="0">
      <alignment vertical="center"/>
    </xf>
    <xf numFmtId="0" fontId="35" fillId="0" borderId="0">
      <alignment vertical="center"/>
    </xf>
    <xf numFmtId="0" fontId="35" fillId="0" borderId="0">
      <alignment vertical="center"/>
    </xf>
    <xf numFmtId="0" fontId="41" fillId="6" borderId="0" applyNumberFormat="0" applyBorder="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20" fillId="0" borderId="0"/>
    <xf numFmtId="0" fontId="44" fillId="0" borderId="0" applyNumberFormat="0" applyFill="0" applyBorder="0" applyAlignment="0" applyProtection="0">
      <alignment vertical="center"/>
    </xf>
    <xf numFmtId="0" fontId="35" fillId="0" borderId="0">
      <alignment vertical="center"/>
    </xf>
    <xf numFmtId="0" fontId="30" fillId="3" borderId="0" applyNumberFormat="0" applyBorder="0" applyAlignment="0" applyProtection="0">
      <alignment vertical="center"/>
    </xf>
    <xf numFmtId="0" fontId="26" fillId="0" borderId="0">
      <alignment vertical="center"/>
    </xf>
    <xf numFmtId="0" fontId="20" fillId="0" borderId="0">
      <alignment vertical="center"/>
    </xf>
    <xf numFmtId="0" fontId="45" fillId="7" borderId="10"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1" applyNumberFormat="0" applyFill="0" applyAlignment="0" applyProtection="0">
      <alignment vertical="center"/>
    </xf>
    <xf numFmtId="0" fontId="49" fillId="8" borderId="4" applyNumberFormat="0" applyAlignment="0" applyProtection="0">
      <alignment vertical="center"/>
    </xf>
    <xf numFmtId="0" fontId="20" fillId="9" borderId="12" applyNumberFormat="0" applyFont="0" applyAlignment="0" applyProtection="0">
      <alignment vertical="center"/>
    </xf>
    <xf numFmtId="0" fontId="35" fillId="0" borderId="0"/>
    <xf numFmtId="0" fontId="51" fillId="0" borderId="0" applyNumberFormat="0" applyFont="0" applyFill="0" applyBorder="0" applyAlignment="0" applyProtection="0">
      <alignment vertical="top"/>
      <protection locked="0"/>
    </xf>
    <xf numFmtId="0" fontId="26" fillId="0" borderId="0">
      <alignment vertical="center"/>
    </xf>
    <xf numFmtId="0" fontId="52" fillId="0" borderId="0" applyNumberFormat="0" applyFont="0" applyFill="0" applyBorder="0" applyAlignment="0" applyProtection="0">
      <alignment vertical="top"/>
      <protection locked="0"/>
    </xf>
  </cellStyleXfs>
  <cellXfs count="82">
    <xf numFmtId="0" fontId="0" fillId="0" borderId="0" xfId="0">
      <alignment horizontal="center" vertical="center"/>
    </xf>
    <xf numFmtId="0" fontId="0" fillId="0" borderId="0" xfId="0" applyFont="1" applyFill="1" applyAlignment="1" applyProtection="1">
      <alignment wrapText="1"/>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2" borderId="0" xfId="0" applyFont="1" applyFill="1" applyAlignment="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176" fontId="2" fillId="0" borderId="0" xfId="0" applyNumberFormat="1" applyFont="1" applyFill="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wrapText="1"/>
    </xf>
    <xf numFmtId="0" fontId="9" fillId="0" borderId="0" xfId="0" applyFont="1" applyAlignment="1" applyProtection="1">
      <alignment wrapText="1"/>
    </xf>
    <xf numFmtId="0" fontId="0" fillId="0" borderId="0" xfId="0" applyAlignment="1" applyProtection="1"/>
    <xf numFmtId="0" fontId="10" fillId="0" borderId="0" xfId="0" applyFont="1" applyAlignment="1" applyProtection="1"/>
    <xf numFmtId="178" fontId="11" fillId="0" borderId="0" xfId="0" applyNumberFormat="1" applyFont="1" applyAlignment="1" applyProtection="1">
      <alignment horizontal="center" vertical="center" shrinkToFit="1"/>
    </xf>
    <xf numFmtId="176" fontId="11" fillId="0" borderId="0" xfId="0" applyNumberFormat="1" applyFont="1" applyAlignment="1" applyProtection="1">
      <alignment horizontal="center" vertical="center" shrinkToFit="1"/>
    </xf>
    <xf numFmtId="0" fontId="10" fillId="0" borderId="0" xfId="0" applyFont="1" applyAlignment="1" applyProtection="1">
      <alignment shrinkToFit="1"/>
    </xf>
    <xf numFmtId="0" fontId="0" fillId="0" borderId="0" xfId="0" applyFont="1" applyAlignment="1" applyProtection="1"/>
    <xf numFmtId="0" fontId="0" fillId="0" borderId="0" xfId="0" applyFont="1" applyFill="1" applyAlignment="1" applyProtection="1"/>
    <xf numFmtId="0" fontId="12" fillId="0" borderId="1" xfId="0" applyFont="1" applyFill="1" applyBorder="1" applyAlignment="1" applyProtection="1">
      <alignment horizontal="center" vertical="center" wrapText="1"/>
    </xf>
    <xf numFmtId="178" fontId="12" fillId="0" borderId="1" xfId="0" applyNumberFormat="1" applyFont="1" applyFill="1" applyBorder="1" applyAlignment="1" applyProtection="1">
      <alignment horizontal="center" vertical="center" wrapText="1" shrinkToFit="1"/>
    </xf>
    <xf numFmtId="176" fontId="12" fillId="0" borderId="1" xfId="0" applyNumberFormat="1" applyFont="1" applyFill="1" applyBorder="1" applyAlignment="1" applyProtection="1">
      <alignment horizontal="center" vertical="center" wrapText="1" shrinkToFit="1"/>
    </xf>
    <xf numFmtId="179" fontId="12" fillId="0" borderId="1" xfId="0" applyNumberFormat="1" applyFont="1" applyFill="1" applyBorder="1" applyAlignment="1" applyProtection="1">
      <alignment horizontal="center" vertical="center" wrapText="1" shrinkToFit="1"/>
    </xf>
    <xf numFmtId="0" fontId="13" fillId="0" borderId="0" xfId="0" applyFont="1" applyFill="1" applyAlignment="1" applyProtection="1">
      <alignment horizontal="center" vertical="center" wrapText="1"/>
    </xf>
    <xf numFmtId="0" fontId="10" fillId="0" borderId="0" xfId="0" applyFont="1" applyFill="1" applyAlignment="1" applyProtection="1"/>
    <xf numFmtId="179" fontId="14" fillId="0" borderId="0"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17" fillId="0" borderId="1" xfId="0" applyNumberFormat="1" applyFont="1" applyFill="1" applyBorder="1" applyAlignment="1" applyProtection="1">
      <alignment horizontal="center" vertical="center" shrinkToFit="1"/>
    </xf>
    <xf numFmtId="176" fontId="17" fillId="0" borderId="1" xfId="0" applyNumberFormat="1" applyFont="1" applyFill="1" applyBorder="1" applyAlignment="1" applyProtection="1">
      <alignment horizontal="center" vertical="center" shrinkToFit="1"/>
    </xf>
    <xf numFmtId="180" fontId="17" fillId="0" borderId="1" xfId="0" applyNumberFormat="1" applyFont="1" applyFill="1" applyBorder="1" applyAlignment="1" applyProtection="1">
      <alignment horizontal="center" vertical="center" shrinkToFit="1"/>
    </xf>
    <xf numFmtId="0" fontId="18" fillId="0" borderId="1" xfId="0" applyFont="1" applyFill="1" applyBorder="1" applyAlignment="1" applyProtection="1">
      <alignment horizontal="center" vertical="center" shrinkToFit="1"/>
    </xf>
    <xf numFmtId="0" fontId="21" fillId="0" borderId="0" xfId="6" applyFont="1" applyAlignment="1">
      <alignment horizontal="left"/>
    </xf>
    <xf numFmtId="0" fontId="21" fillId="0" borderId="0" xfId="6" applyFont="1" applyAlignment="1">
      <alignment horizontal="center"/>
    </xf>
    <xf numFmtId="0" fontId="4" fillId="0" borderId="1" xfId="0" applyFont="1" applyBorder="1">
      <alignment horizontal="center" vertical="center"/>
    </xf>
    <xf numFmtId="0" fontId="0" fillId="0" borderId="0" xfId="0" applyProtection="1">
      <alignment horizontal="center" vertical="center"/>
      <protection locked="0"/>
    </xf>
    <xf numFmtId="0" fontId="22" fillId="0" borderId="0" xfId="0" applyFont="1" applyAlignment="1" applyProtection="1">
      <alignment horizontal="justify" vertical="center"/>
    </xf>
    <xf numFmtId="0" fontId="23" fillId="0" borderId="0" xfId="0" applyFont="1" applyAlignment="1" applyProtection="1">
      <alignment horizontal="justify" vertical="center"/>
    </xf>
    <xf numFmtId="0" fontId="24" fillId="0" borderId="0" xfId="0" applyFont="1" applyAlignment="1" applyProtection="1">
      <alignment horizontal="justify" vertical="center"/>
      <protection locked="0"/>
    </xf>
    <xf numFmtId="0" fontId="25" fillId="0" borderId="0" xfId="0" applyFont="1" applyAlignment="1" applyProtection="1">
      <alignment horizontal="justify" vertical="center"/>
      <protection locked="0"/>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shrinkToFit="1"/>
    </xf>
    <xf numFmtId="0" fontId="8" fillId="0" borderId="1" xfId="0" applyFont="1" applyFill="1" applyBorder="1" applyAlignment="1" applyProtection="1">
      <alignment horizontal="center" shrinkToFit="1"/>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shrinkToFit="1"/>
    </xf>
    <xf numFmtId="0" fontId="28" fillId="0" borderId="1" xfId="0" applyFont="1" applyFill="1" applyBorder="1" applyAlignment="1" applyProtection="1">
      <alignment horizontal="left" vertical="center" wrapText="1"/>
    </xf>
    <xf numFmtId="176" fontId="28" fillId="0" borderId="1" xfId="0" applyNumberFormat="1" applyFont="1" applyFill="1" applyBorder="1" applyAlignment="1" applyProtection="1">
      <alignment horizontal="center" vertical="center" shrinkToFit="1"/>
    </xf>
    <xf numFmtId="180" fontId="28" fillId="0" borderId="1" xfId="0" applyNumberFormat="1" applyFont="1" applyFill="1" applyBorder="1" applyAlignment="1" applyProtection="1">
      <alignment horizontal="center" vertical="center" shrinkToFit="1"/>
    </xf>
    <xf numFmtId="0" fontId="53" fillId="0" borderId="1" xfId="0" applyFont="1" applyFill="1" applyBorder="1" applyAlignment="1" applyProtection="1">
      <alignment horizontal="center" vertical="center" shrinkToFit="1"/>
    </xf>
    <xf numFmtId="180" fontId="8" fillId="0" borderId="1" xfId="0" applyNumberFormat="1"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wrapText="1" shrinkToFit="1"/>
    </xf>
    <xf numFmtId="177" fontId="54" fillId="0" borderId="1" xfId="5" applyNumberFormat="1" applyFont="1" applyBorder="1" applyAlignment="1">
      <alignment horizontal="center" vertical="center" wrapText="1"/>
    </xf>
    <xf numFmtId="176" fontId="8" fillId="0" borderId="1" xfId="0" applyNumberFormat="1"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shrinkToFit="1"/>
    </xf>
    <xf numFmtId="0" fontId="7" fillId="2" borderId="1" xfId="0"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shrinkToFit="1"/>
    </xf>
    <xf numFmtId="0" fontId="8"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80" fontId="8" fillId="0"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34" fillId="0" borderId="0" xfId="44" applyFont="1" applyBorder="1" applyAlignment="1" applyProtection="1">
      <alignment horizontal="left" vertical="center" wrapText="1"/>
      <protection locked="0"/>
    </xf>
    <xf numFmtId="0" fontId="19" fillId="0" borderId="0" xfId="6" applyFont="1" applyAlignment="1">
      <alignment horizontal="center" vertical="center" wrapText="1"/>
    </xf>
    <xf numFmtId="0" fontId="20" fillId="0" borderId="0" xfId="6" applyFont="1" applyFill="1" applyBorder="1" applyAlignment="1">
      <alignment horizontal="left"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4" fillId="0" borderId="0" xfId="44" applyFont="1" applyFill="1" applyBorder="1" applyAlignment="1" applyProtection="1">
      <alignment horizontal="left" wrapText="1"/>
      <protection locked="0"/>
    </xf>
    <xf numFmtId="0" fontId="3"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cellXfs>
  <cellStyles count="60">
    <cellStyle name="百分比 2" xfId="1"/>
    <cellStyle name="标题 1 2" xfId="37"/>
    <cellStyle name="标题 2 2" xfId="42"/>
    <cellStyle name="标题 3 2" xfId="43"/>
    <cellStyle name="标题 4 2" xfId="45"/>
    <cellStyle name="标题 5" xfId="34"/>
    <cellStyle name="差 2" xfId="47"/>
    <cellStyle name="常规" xfId="0" builtinId="0"/>
    <cellStyle name="常规 10" xfId="6"/>
    <cellStyle name="常规 10 2 2 2" xfId="7"/>
    <cellStyle name="常规 11" xfId="9"/>
    <cellStyle name="常规 12" xfId="3"/>
    <cellStyle name="常规 13" xfId="10"/>
    <cellStyle name="常规 14" xfId="11"/>
    <cellStyle name="常规 15" xfId="12"/>
    <cellStyle name="常规 16" xfId="32"/>
    <cellStyle name="常规 17" xfId="57"/>
    <cellStyle name="常规 18" xfId="59"/>
    <cellStyle name="常规 19" xfId="14"/>
    <cellStyle name="常规 2" xfId="15"/>
    <cellStyle name="常规 2 2" xfId="4"/>
    <cellStyle name="常规 2 2 2" xfId="40"/>
    <cellStyle name="常规 2 3" xfId="5"/>
    <cellStyle name="常规 2 4" xfId="8"/>
    <cellStyle name="常规 2 5" xfId="48"/>
    <cellStyle name="常规 2 6" xfId="58"/>
    <cellStyle name="常规 20" xfId="13"/>
    <cellStyle name="常规 3" xfId="16"/>
    <cellStyle name="常规 3 2" xfId="17"/>
    <cellStyle name="常规 3 2 2" xfId="39"/>
    <cellStyle name="常规 3 3" xfId="49"/>
    <cellStyle name="常规 37 4 2" xfId="18"/>
    <cellStyle name="常规 4" xfId="19"/>
    <cellStyle name="常规 4 2" xfId="46"/>
    <cellStyle name="常规 402" xfId="20"/>
    <cellStyle name="常规 48" xfId="56"/>
    <cellStyle name="常规 5" xfId="21"/>
    <cellStyle name="常规 5 2" xfId="44"/>
    <cellStyle name="常规 6" xfId="2"/>
    <cellStyle name="常规 68 3" xfId="23"/>
    <cellStyle name="常规 7" xfId="24"/>
    <cellStyle name="常规 71 3" xfId="25"/>
    <cellStyle name="常规 75 3" xfId="26"/>
    <cellStyle name="常规 78 3" xfId="27"/>
    <cellStyle name="常规 8" xfId="28"/>
    <cellStyle name="常规 9" xfId="22"/>
    <cellStyle name="常规 96 3" xfId="29"/>
    <cellStyle name="好 2" xfId="36"/>
    <cellStyle name="汇总 2" xfId="35"/>
    <cellStyle name="计算 2" xfId="33"/>
    <cellStyle name="检查单元格 2" xfId="50"/>
    <cellStyle name="解释性文本 2" xfId="51"/>
    <cellStyle name="警告文本 2" xfId="52"/>
    <cellStyle name="链接单元格 2" xfId="53"/>
    <cellStyle name="强调文字颜色 5 4" xfId="30"/>
    <cellStyle name="适中 2" xfId="41"/>
    <cellStyle name="输出 2" xfId="38"/>
    <cellStyle name="输入 2" xfId="54"/>
    <cellStyle name="注释 2" xfId="55"/>
    <cellStyle name="콤마 [0]_1202"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abSelected="1" topLeftCell="A14" workbookViewId="0">
      <selection activeCell="A17" sqref="A17"/>
    </sheetView>
  </sheetViews>
  <sheetFormatPr defaultColWidth="9" defaultRowHeight="14.25"/>
  <cols>
    <col min="1" max="1" width="73.875" style="40" customWidth="1"/>
    <col min="2" max="16384" width="9" style="40"/>
  </cols>
  <sheetData>
    <row r="1" spans="1:1" ht="25.5" customHeight="1">
      <c r="A1" s="41" t="s">
        <v>0</v>
      </c>
    </row>
    <row r="2" spans="1:1" ht="55.5" customHeight="1">
      <c r="A2" s="42" t="s">
        <v>43</v>
      </c>
    </row>
    <row r="3" spans="1:1" ht="37.5" customHeight="1">
      <c r="A3" s="42" t="s">
        <v>44</v>
      </c>
    </row>
    <row r="4" spans="1:1" ht="69" customHeight="1">
      <c r="A4" s="42" t="s">
        <v>136</v>
      </c>
    </row>
    <row r="5" spans="1:1" ht="58.5" customHeight="1">
      <c r="A5" s="42" t="s">
        <v>45</v>
      </c>
    </row>
    <row r="6" spans="1:1" ht="37.5" customHeight="1">
      <c r="A6" s="42" t="s">
        <v>139</v>
      </c>
    </row>
    <row r="7" spans="1:1" ht="32.25" customHeight="1">
      <c r="A7" s="42" t="s">
        <v>1</v>
      </c>
    </row>
    <row r="8" spans="1:1" ht="34.5" customHeight="1">
      <c r="A8" s="42" t="s">
        <v>2</v>
      </c>
    </row>
    <row r="9" spans="1:1" ht="24.75" customHeight="1">
      <c r="A9" s="41" t="s">
        <v>137</v>
      </c>
    </row>
    <row r="10" spans="1:1" ht="27.75" customHeight="1">
      <c r="A10" s="42" t="s">
        <v>3</v>
      </c>
    </row>
    <row r="11" spans="1:1" ht="55.5" customHeight="1">
      <c r="A11" s="42" t="s">
        <v>4</v>
      </c>
    </row>
    <row r="12" spans="1:1" ht="55.5" customHeight="1">
      <c r="A12" s="42" t="s">
        <v>138</v>
      </c>
    </row>
    <row r="13" spans="1:1" ht="42.75" customHeight="1">
      <c r="A13" s="42" t="s">
        <v>5</v>
      </c>
    </row>
    <row r="14" spans="1:1" ht="34.5" customHeight="1">
      <c r="A14" s="42" t="s">
        <v>135</v>
      </c>
    </row>
    <row r="15" spans="1:1" ht="55.5" customHeight="1">
      <c r="A15" s="42" t="s">
        <v>166</v>
      </c>
    </row>
    <row r="16" spans="1:1" ht="55.5" customHeight="1">
      <c r="A16" s="42" t="s">
        <v>46</v>
      </c>
    </row>
    <row r="17" spans="1:1" ht="36" customHeight="1">
      <c r="A17" s="42" t="s">
        <v>47</v>
      </c>
    </row>
    <row r="18" spans="1:1" ht="46.5" customHeight="1">
      <c r="A18" s="42" t="s">
        <v>48</v>
      </c>
    </row>
    <row r="19" spans="1:1" ht="30.75" customHeight="1">
      <c r="A19" s="41" t="s">
        <v>6</v>
      </c>
    </row>
    <row r="20" spans="1:1" ht="23.25" customHeight="1">
      <c r="A20" s="42" t="s">
        <v>7</v>
      </c>
    </row>
    <row r="21" spans="1:1" ht="23.25" customHeight="1">
      <c r="A21" s="41" t="s">
        <v>8</v>
      </c>
    </row>
    <row r="22" spans="1:1" ht="24.75" customHeight="1">
      <c r="A22" s="42" t="s">
        <v>9</v>
      </c>
    </row>
    <row r="23" spans="1:1" ht="55.5" customHeight="1">
      <c r="A23" s="42" t="s">
        <v>49</v>
      </c>
    </row>
    <row r="24" spans="1:1" ht="20.25">
      <c r="A24" s="43"/>
    </row>
    <row r="25" spans="1:1">
      <c r="A25" s="44"/>
    </row>
    <row r="26" spans="1:1">
      <c r="A26" s="44"/>
    </row>
    <row r="27" spans="1:1">
      <c r="A27" s="44"/>
    </row>
    <row r="28" spans="1:1">
      <c r="A28" s="44"/>
    </row>
    <row r="29" spans="1:1">
      <c r="A29" s="44"/>
    </row>
    <row r="30" spans="1:1">
      <c r="A30" s="44"/>
    </row>
    <row r="31" spans="1:1">
      <c r="A31" s="44"/>
    </row>
    <row r="32" spans="1:1">
      <c r="A32" s="44"/>
    </row>
    <row r="33" spans="1:1">
      <c r="A33" s="44"/>
    </row>
    <row r="34" spans="1:1">
      <c r="A34" s="44"/>
    </row>
    <row r="35" spans="1:1">
      <c r="A35" s="44"/>
    </row>
  </sheetData>
  <sheetProtection sheet="1" objects="1" scenarios="1" pivotTables="0"/>
  <customSheetViews>
    <customSheetView guid="{236E2942-962E-4209-837B-0D436F15344B}" topLeftCell="A19">
      <selection activeCell="A25" sqref="A25"/>
      <pageMargins left="0.70866141732283505" right="0.70866141732283505" top="0.74803149606299202" bottom="0.74803149606299202" header="0.31496062992126" footer="0.31496062992126"/>
      <printOptions horizontalCentered="1"/>
      <pageSetup paperSize="9" orientation="portrait"/>
    </customSheetView>
  </customSheetViews>
  <phoneticPr fontId="32" type="noConversion"/>
  <printOptions horizontalCentered="1"/>
  <pageMargins left="0.96" right="0.70866141732283472" top="0.74803149606299213" bottom="2.13" header="0.34" footer="1.05"/>
  <pageSetup paperSize="9" orientation="portrait" r:id="rId1"/>
  <headerFooter>
    <oddFooter>&amp;L响应人：        （盖单位公章）
法定代表人或其委托代理人：                （签字）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D5" sqref="D5"/>
    </sheetView>
  </sheetViews>
  <sheetFormatPr defaultColWidth="9" defaultRowHeight="14.25"/>
  <cols>
    <col min="2" max="2" width="15.625" customWidth="1"/>
    <col min="3" max="3" width="24.125" customWidth="1"/>
    <col min="4" max="4" width="18.5" customWidth="1"/>
    <col min="5" max="5" width="10.125" customWidth="1"/>
  </cols>
  <sheetData>
    <row r="1" spans="1:5" ht="48" customHeight="1">
      <c r="A1" s="73" t="s">
        <v>131</v>
      </c>
      <c r="B1" s="73"/>
      <c r="C1" s="73"/>
      <c r="D1" s="73"/>
      <c r="E1" s="73"/>
    </row>
    <row r="2" spans="1:5" ht="33" customHeight="1">
      <c r="A2" s="74" t="s">
        <v>41</v>
      </c>
      <c r="B2" s="74"/>
      <c r="C2" s="37"/>
      <c r="D2" s="38"/>
    </row>
    <row r="3" spans="1:5" ht="39.75" customHeight="1">
      <c r="A3" s="15" t="s">
        <v>10</v>
      </c>
      <c r="B3" s="15" t="s">
        <v>11</v>
      </c>
      <c r="C3" s="15" t="s">
        <v>12</v>
      </c>
      <c r="D3" s="15" t="s">
        <v>13</v>
      </c>
      <c r="E3" s="15" t="s">
        <v>14</v>
      </c>
    </row>
    <row r="4" spans="1:5" ht="39.75" customHeight="1">
      <c r="A4" s="15">
        <v>1</v>
      </c>
      <c r="B4" s="15">
        <v>100</v>
      </c>
      <c r="C4" s="15" t="s">
        <v>15</v>
      </c>
      <c r="D4" s="15">
        <f>'100章'!I11</f>
        <v>93915</v>
      </c>
      <c r="E4" s="39"/>
    </row>
    <row r="5" spans="1:5" ht="39.75" customHeight="1">
      <c r="A5" s="15">
        <v>2</v>
      </c>
      <c r="B5" s="15">
        <v>400</v>
      </c>
      <c r="C5" s="15" t="s">
        <v>16</v>
      </c>
      <c r="D5" s="15">
        <f>'400章'!I42</f>
        <v>0</v>
      </c>
      <c r="E5" s="39"/>
    </row>
    <row r="6" spans="1:5" ht="39.75" customHeight="1">
      <c r="A6" s="15">
        <v>3</v>
      </c>
      <c r="B6" s="75" t="s">
        <v>17</v>
      </c>
      <c r="C6" s="76"/>
      <c r="D6" s="15">
        <f>SUM(D4:D5)</f>
        <v>93915</v>
      </c>
      <c r="E6" s="39"/>
    </row>
    <row r="7" spans="1:5" ht="39.75" customHeight="1">
      <c r="A7" s="15">
        <v>4</v>
      </c>
      <c r="B7" s="75" t="s">
        <v>18</v>
      </c>
      <c r="C7" s="76"/>
      <c r="D7" s="15">
        <f>ROUND(D6*0.03,0)</f>
        <v>2817</v>
      </c>
      <c r="E7" s="39"/>
    </row>
    <row r="8" spans="1:5" ht="39.75" customHeight="1">
      <c r="A8" s="15">
        <v>5</v>
      </c>
      <c r="B8" s="75" t="s">
        <v>132</v>
      </c>
      <c r="C8" s="76"/>
      <c r="D8" s="15">
        <f>D7+D6</f>
        <v>96732</v>
      </c>
      <c r="E8" s="39"/>
    </row>
    <row r="9" spans="1:5" ht="36" customHeight="1"/>
    <row r="10" spans="1:5" ht="54" customHeight="1">
      <c r="A10" s="72" t="s">
        <v>169</v>
      </c>
      <c r="B10" s="72"/>
      <c r="C10" s="72"/>
      <c r="D10" s="72"/>
    </row>
  </sheetData>
  <sheetProtection algorithmName="SHA-512" hashValue="AR9fGrQSEQnzGN0Shalqm1UFd//584BNREMIr7UbSmpM0lY3XCyet/8v3ggS0KMSKBC4UhzJHfjQq2GhN4vcSQ==" saltValue="24PkHQ/F7nQEVWSUnoIUyg==" spinCount="100000" sheet="1" objects="1" scenarios="1"/>
  <customSheetViews>
    <customSheetView guid="{236E2942-962E-4209-837B-0D436F15344B}">
      <selection activeCell="C5" sqref="C5"/>
      <pageMargins left="0.7" right="0.7" top="0.75" bottom="0.75" header="0.3" footer="0.3"/>
      <pageSetup paperSize="9" orientation="portrait"/>
    </customSheetView>
  </customSheetViews>
  <mergeCells count="6">
    <mergeCell ref="A10:D10"/>
    <mergeCell ref="A1:E1"/>
    <mergeCell ref="A2:B2"/>
    <mergeCell ref="B6:C6"/>
    <mergeCell ref="B7:C7"/>
    <mergeCell ref="B8:C8"/>
  </mergeCells>
  <phoneticPr fontId="3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I7" sqref="I7"/>
    </sheetView>
  </sheetViews>
  <sheetFormatPr defaultColWidth="9" defaultRowHeight="15"/>
  <cols>
    <col min="1" max="1" width="6.25" style="18" customWidth="1"/>
    <col min="2" max="2" width="7.375" style="18" customWidth="1"/>
    <col min="3" max="3" width="18.375" style="18" customWidth="1"/>
    <col min="4" max="4" width="6" style="18" customWidth="1"/>
    <col min="5" max="5" width="6.875" style="19" customWidth="1"/>
    <col min="6" max="6" width="31.25" style="19" customWidth="1"/>
    <col min="7" max="7" width="14.5" style="19" customWidth="1"/>
    <col min="8" max="8" width="11.25" style="20" customWidth="1"/>
    <col min="9" max="9" width="10.375" style="20" customWidth="1"/>
    <col min="10" max="10" width="7.25" style="21" customWidth="1"/>
    <col min="11" max="11" width="30.625" style="22" customWidth="1"/>
    <col min="12" max="16384" width="9" style="22"/>
  </cols>
  <sheetData>
    <row r="1" spans="1:11" ht="27.95" customHeight="1">
      <c r="A1" s="78" t="s">
        <v>42</v>
      </c>
      <c r="B1" s="78"/>
      <c r="C1" s="78"/>
      <c r="D1" s="78"/>
      <c r="E1" s="78"/>
      <c r="F1" s="78"/>
      <c r="G1" s="78"/>
      <c r="H1" s="78"/>
      <c r="I1" s="78"/>
      <c r="J1" s="78"/>
      <c r="K1" s="23"/>
    </row>
    <row r="2" spans="1:11" s="3" customFormat="1" ht="28.5" customHeight="1">
      <c r="A2" s="79" t="s">
        <v>41</v>
      </c>
      <c r="B2" s="79"/>
      <c r="C2" s="79"/>
      <c r="D2" s="8"/>
      <c r="E2" s="8"/>
      <c r="F2" s="45"/>
      <c r="G2" s="45"/>
      <c r="H2" s="8"/>
      <c r="I2" s="8"/>
      <c r="J2" s="8"/>
    </row>
    <row r="3" spans="1:11" ht="31.5" customHeight="1">
      <c r="A3" s="80" t="s">
        <v>19</v>
      </c>
      <c r="B3" s="80"/>
      <c r="C3" s="80"/>
      <c r="D3" s="80"/>
      <c r="E3" s="80"/>
      <c r="F3" s="80"/>
      <c r="G3" s="80"/>
      <c r="H3" s="80"/>
      <c r="I3" s="80"/>
      <c r="J3" s="80"/>
      <c r="K3" s="23"/>
    </row>
    <row r="4" spans="1:11" s="16" customFormat="1" ht="28.5">
      <c r="A4" s="24" t="s">
        <v>125</v>
      </c>
      <c r="B4" s="24" t="s">
        <v>20</v>
      </c>
      <c r="C4" s="24" t="s">
        <v>21</v>
      </c>
      <c r="D4" s="24" t="s">
        <v>22</v>
      </c>
      <c r="E4" s="25" t="s">
        <v>23</v>
      </c>
      <c r="F4" s="25" t="s">
        <v>123</v>
      </c>
      <c r="G4" s="25" t="s">
        <v>124</v>
      </c>
      <c r="H4" s="26" t="s">
        <v>133</v>
      </c>
      <c r="I4" s="26" t="s">
        <v>134</v>
      </c>
      <c r="J4" s="27" t="s">
        <v>14</v>
      </c>
      <c r="K4" s="28"/>
    </row>
    <row r="5" spans="1:11" ht="21" customHeight="1">
      <c r="A5" s="47">
        <v>1</v>
      </c>
      <c r="B5" s="48" t="s">
        <v>24</v>
      </c>
      <c r="C5" s="48" t="s">
        <v>25</v>
      </c>
      <c r="D5" s="47" t="s">
        <v>26</v>
      </c>
      <c r="E5" s="49"/>
      <c r="F5" s="49"/>
      <c r="G5" s="49"/>
      <c r="H5" s="50"/>
      <c r="I5" s="50"/>
      <c r="J5" s="51"/>
      <c r="K5" s="29"/>
    </row>
    <row r="6" spans="1:11" ht="21" customHeight="1">
      <c r="A6" s="47">
        <v>2</v>
      </c>
      <c r="B6" s="48" t="s">
        <v>27</v>
      </c>
      <c r="C6" s="48" t="s">
        <v>28</v>
      </c>
      <c r="D6" s="47" t="s">
        <v>26</v>
      </c>
      <c r="E6" s="49"/>
      <c r="F6" s="49"/>
      <c r="G6" s="49"/>
      <c r="H6" s="50"/>
      <c r="I6" s="50"/>
      <c r="J6" s="51"/>
      <c r="K6" s="29"/>
    </row>
    <row r="7" spans="1:11" ht="96" customHeight="1">
      <c r="A7" s="52">
        <v>3</v>
      </c>
      <c r="B7" s="52" t="s">
        <v>29</v>
      </c>
      <c r="C7" s="52" t="s">
        <v>30</v>
      </c>
      <c r="D7" s="52" t="s">
        <v>31</v>
      </c>
      <c r="E7" s="53" t="s">
        <v>32</v>
      </c>
      <c r="F7" s="54" t="s">
        <v>126</v>
      </c>
      <c r="G7" s="54" t="s">
        <v>127</v>
      </c>
      <c r="H7" s="55">
        <v>3000</v>
      </c>
      <c r="I7" s="56">
        <f>H7*E7</f>
        <v>3000</v>
      </c>
      <c r="J7" s="57"/>
      <c r="K7" s="30"/>
    </row>
    <row r="8" spans="1:11" ht="23.25" customHeight="1">
      <c r="A8" s="47">
        <v>4</v>
      </c>
      <c r="B8" s="48" t="s">
        <v>33</v>
      </c>
      <c r="C8" s="48" t="s">
        <v>34</v>
      </c>
      <c r="D8" s="47" t="s">
        <v>26</v>
      </c>
      <c r="E8" s="49"/>
      <c r="F8" s="49"/>
      <c r="G8" s="49"/>
      <c r="H8" s="50"/>
      <c r="I8" s="58"/>
      <c r="J8" s="51"/>
      <c r="K8" s="30"/>
    </row>
    <row r="9" spans="1:11" ht="25.5" customHeight="1">
      <c r="A9" s="47">
        <v>5</v>
      </c>
      <c r="B9" s="47" t="s">
        <v>35</v>
      </c>
      <c r="C9" s="47" t="s">
        <v>36</v>
      </c>
      <c r="D9" s="47" t="s">
        <v>31</v>
      </c>
      <c r="E9" s="49">
        <v>1</v>
      </c>
      <c r="F9" s="49"/>
      <c r="G9" s="49"/>
      <c r="H9" s="59"/>
      <c r="I9" s="58">
        <f>ROUND(H9*E9,0)</f>
        <v>0</v>
      </c>
      <c r="J9" s="60"/>
      <c r="K9" s="30"/>
    </row>
    <row r="10" spans="1:11" ht="57" customHeight="1">
      <c r="A10" s="47">
        <v>6</v>
      </c>
      <c r="B10" s="47" t="s">
        <v>37</v>
      </c>
      <c r="C10" s="47" t="s">
        <v>128</v>
      </c>
      <c r="D10" s="47" t="s">
        <v>31</v>
      </c>
      <c r="E10" s="49">
        <v>1</v>
      </c>
      <c r="F10" s="54" t="s">
        <v>167</v>
      </c>
      <c r="G10" s="54" t="s">
        <v>129</v>
      </c>
      <c r="H10" s="61">
        <v>90915</v>
      </c>
      <c r="I10" s="58">
        <f>ROUND(H10*E10,0)</f>
        <v>90915</v>
      </c>
      <c r="J10" s="62"/>
      <c r="K10" s="30"/>
    </row>
    <row r="11" spans="1:11" s="17" customFormat="1" ht="29.25" customHeight="1">
      <c r="A11" s="31"/>
      <c r="B11" s="31"/>
      <c r="C11" s="32" t="s">
        <v>38</v>
      </c>
      <c r="D11" s="31"/>
      <c r="E11" s="33"/>
      <c r="F11" s="33"/>
      <c r="G11" s="33"/>
      <c r="H11" s="34"/>
      <c r="I11" s="35">
        <f>ROUND(SUM(I7:I10),0)</f>
        <v>93915</v>
      </c>
      <c r="J11" s="36"/>
      <c r="K11" s="29"/>
    </row>
    <row r="13" spans="1:11" ht="37.5" customHeight="1">
      <c r="A13" s="77" t="s">
        <v>168</v>
      </c>
      <c r="B13" s="77"/>
      <c r="C13" s="77"/>
      <c r="D13" s="77"/>
      <c r="E13" s="77"/>
      <c r="F13" s="77"/>
      <c r="G13" s="77"/>
      <c r="H13" s="77"/>
      <c r="I13" s="77"/>
      <c r="J13" s="77"/>
    </row>
    <row r="14" spans="1:11" ht="35.25" customHeight="1">
      <c r="A14" s="77"/>
      <c r="B14" s="77"/>
      <c r="C14" s="77"/>
      <c r="D14" s="77"/>
      <c r="E14" s="77"/>
      <c r="F14" s="77"/>
      <c r="G14" s="77"/>
      <c r="H14" s="77"/>
      <c r="I14" s="77"/>
      <c r="J14" s="77"/>
    </row>
  </sheetData>
  <sheetProtection algorithmName="SHA-512" hashValue="dwtUDSKq9e18XymfpKcjg9TblSxo6/OOFhglxde76IiyDz3KK118lSSxYSedFWyddy7U1rVZyH3xJtPBnbZkpw==" saltValue="xhM6jxbxz9m4QCpQKy+Mnw==" spinCount="100000" sheet="1" objects="1" scenarios="1"/>
  <protectedRanges>
    <protectedRange password="BEF3" sqref="H9" name="区域2"/>
    <protectedRange sqref="H9" name="区域1"/>
  </protectedRanges>
  <customSheetViews>
    <customSheetView guid="{236E2942-962E-4209-837B-0D436F15344B}" topLeftCell="A7">
      <selection activeCell="E14" sqref="E14"/>
      <pageMargins left="0.69930555555555596" right="0.69930555555555596" top="0.75" bottom="0.75" header="0.3" footer="0.3"/>
      <pageSetup paperSize="9" orientation="portrait"/>
    </customSheetView>
  </customSheetViews>
  <mergeCells count="5">
    <mergeCell ref="A14:J14"/>
    <mergeCell ref="A1:J1"/>
    <mergeCell ref="A2:C2"/>
    <mergeCell ref="A3:J3"/>
    <mergeCell ref="A13:J13"/>
  </mergeCells>
  <phoneticPr fontId="32"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37" workbookViewId="0">
      <selection activeCell="I42" sqref="I42"/>
    </sheetView>
  </sheetViews>
  <sheetFormatPr defaultColWidth="9" defaultRowHeight="12"/>
  <cols>
    <col min="1" max="1" width="5.625" style="3" customWidth="1"/>
    <col min="2" max="2" width="7.625" style="3" customWidth="1"/>
    <col min="3" max="3" width="21.5" style="4" customWidth="1"/>
    <col min="4" max="4" width="4.75" style="5" customWidth="1"/>
    <col min="5" max="5" width="7.875" style="5" customWidth="1"/>
    <col min="6" max="6" width="23.375" style="5" customWidth="1"/>
    <col min="7" max="7" width="27" style="5" customWidth="1"/>
    <col min="8" max="8" width="10.375" style="6" customWidth="1"/>
    <col min="9" max="9" width="14.625" style="7" customWidth="1"/>
    <col min="10" max="10" width="8.875" style="3" customWidth="1"/>
    <col min="11" max="16384" width="9" style="3"/>
  </cols>
  <sheetData>
    <row r="1" spans="1:10" ht="39.75" customHeight="1">
      <c r="A1" s="78" t="s">
        <v>42</v>
      </c>
      <c r="B1" s="78"/>
      <c r="C1" s="78"/>
      <c r="D1" s="78"/>
      <c r="E1" s="78"/>
      <c r="F1" s="78"/>
      <c r="G1" s="78"/>
      <c r="H1" s="78"/>
      <c r="I1" s="78"/>
      <c r="J1" s="78"/>
    </row>
    <row r="2" spans="1:10" ht="28.5" customHeight="1">
      <c r="A2" s="79" t="s">
        <v>41</v>
      </c>
      <c r="B2" s="79"/>
      <c r="C2" s="79"/>
      <c r="D2" s="9"/>
      <c r="E2" s="9"/>
      <c r="F2" s="46"/>
      <c r="G2" s="46"/>
      <c r="H2" s="9"/>
      <c r="I2" s="9"/>
      <c r="J2" s="9"/>
    </row>
    <row r="3" spans="1:10" ht="29.25" customHeight="1">
      <c r="A3" s="80" t="s">
        <v>50</v>
      </c>
      <c r="B3" s="80"/>
      <c r="C3" s="80"/>
      <c r="D3" s="80"/>
      <c r="E3" s="80"/>
      <c r="F3" s="80"/>
      <c r="G3" s="80"/>
      <c r="H3" s="80"/>
      <c r="I3" s="80"/>
      <c r="J3" s="80"/>
    </row>
    <row r="4" spans="1:10" s="1" customFormat="1" ht="51.75" customHeight="1">
      <c r="A4" s="10" t="s">
        <v>125</v>
      </c>
      <c r="B4" s="10" t="s">
        <v>20</v>
      </c>
      <c r="C4" s="11" t="s">
        <v>39</v>
      </c>
      <c r="D4" s="12" t="s">
        <v>22</v>
      </c>
      <c r="E4" s="13" t="s">
        <v>23</v>
      </c>
      <c r="F4" s="25" t="s">
        <v>123</v>
      </c>
      <c r="G4" s="25" t="s">
        <v>124</v>
      </c>
      <c r="H4" s="26" t="s">
        <v>133</v>
      </c>
      <c r="I4" s="26" t="s">
        <v>134</v>
      </c>
      <c r="J4" s="14" t="s">
        <v>14</v>
      </c>
    </row>
    <row r="5" spans="1:10" s="1" customFormat="1" ht="21" customHeight="1">
      <c r="A5" s="60">
        <v>1</v>
      </c>
      <c r="B5" s="63">
        <v>416</v>
      </c>
      <c r="C5" s="64" t="s">
        <v>51</v>
      </c>
      <c r="D5" s="48"/>
      <c r="E5" s="65"/>
      <c r="F5" s="65"/>
      <c r="G5" s="65"/>
      <c r="H5" s="66"/>
      <c r="I5" s="66"/>
      <c r="J5" s="66"/>
    </row>
    <row r="6" spans="1:10" s="1" customFormat="1" ht="101.25" customHeight="1">
      <c r="A6" s="67">
        <v>2</v>
      </c>
      <c r="B6" s="67" t="s">
        <v>52</v>
      </c>
      <c r="C6" s="67" t="s">
        <v>53</v>
      </c>
      <c r="D6" s="67" t="s">
        <v>54</v>
      </c>
      <c r="E6" s="67">
        <v>58</v>
      </c>
      <c r="F6" s="67" t="s">
        <v>152</v>
      </c>
      <c r="G6" s="71" t="s">
        <v>153</v>
      </c>
      <c r="H6" s="81"/>
      <c r="I6" s="67">
        <f>ROUND(H6*E6,0)</f>
        <v>0</v>
      </c>
      <c r="J6" s="66"/>
    </row>
    <row r="7" spans="1:10" s="1" customFormat="1" ht="102.75" customHeight="1">
      <c r="A7" s="60">
        <v>3</v>
      </c>
      <c r="B7" s="67" t="s">
        <v>55</v>
      </c>
      <c r="C7" s="67" t="s">
        <v>56</v>
      </c>
      <c r="D7" s="67" t="s">
        <v>54</v>
      </c>
      <c r="E7" s="67">
        <v>12</v>
      </c>
      <c r="F7" s="67" t="s">
        <v>152</v>
      </c>
      <c r="G7" s="71" t="s">
        <v>153</v>
      </c>
      <c r="H7" s="81"/>
      <c r="I7" s="67">
        <f t="shared" ref="I7:I41" si="0">ROUND(H7*E7,0)</f>
        <v>0</v>
      </c>
      <c r="J7" s="66"/>
    </row>
    <row r="8" spans="1:10" s="1" customFormat="1" ht="96.75" customHeight="1">
      <c r="A8" s="67">
        <v>4</v>
      </c>
      <c r="B8" s="67" t="s">
        <v>57</v>
      </c>
      <c r="C8" s="67" t="s">
        <v>58</v>
      </c>
      <c r="D8" s="67" t="s">
        <v>54</v>
      </c>
      <c r="E8" s="67">
        <v>5</v>
      </c>
      <c r="F8" s="67" t="s">
        <v>152</v>
      </c>
      <c r="G8" s="71" t="s">
        <v>153</v>
      </c>
      <c r="H8" s="81"/>
      <c r="I8" s="67">
        <f t="shared" si="0"/>
        <v>0</v>
      </c>
      <c r="J8" s="66"/>
    </row>
    <row r="9" spans="1:10" s="1" customFormat="1" ht="96" customHeight="1">
      <c r="A9" s="60">
        <v>5</v>
      </c>
      <c r="B9" s="67" t="s">
        <v>59</v>
      </c>
      <c r="C9" s="67" t="s">
        <v>60</v>
      </c>
      <c r="D9" s="67" t="s">
        <v>61</v>
      </c>
      <c r="E9" s="67">
        <v>20</v>
      </c>
      <c r="F9" s="67" t="s">
        <v>130</v>
      </c>
      <c r="G9" s="71" t="s">
        <v>142</v>
      </c>
      <c r="H9" s="81"/>
      <c r="I9" s="67">
        <f t="shared" si="0"/>
        <v>0</v>
      </c>
      <c r="J9" s="66"/>
    </row>
    <row r="10" spans="1:10" s="1" customFormat="1" ht="96" customHeight="1">
      <c r="A10" s="67">
        <v>6</v>
      </c>
      <c r="B10" s="67" t="s">
        <v>62</v>
      </c>
      <c r="C10" s="67" t="s">
        <v>63</v>
      </c>
      <c r="D10" s="67" t="s">
        <v>61</v>
      </c>
      <c r="E10" s="67">
        <v>502</v>
      </c>
      <c r="F10" s="67" t="s">
        <v>130</v>
      </c>
      <c r="G10" s="71" t="s">
        <v>142</v>
      </c>
      <c r="H10" s="81"/>
      <c r="I10" s="67">
        <f t="shared" si="0"/>
        <v>0</v>
      </c>
      <c r="J10" s="66"/>
    </row>
    <row r="11" spans="1:10" s="1" customFormat="1" ht="96" customHeight="1">
      <c r="A11" s="60">
        <v>7</v>
      </c>
      <c r="B11" s="67" t="s">
        <v>64</v>
      </c>
      <c r="C11" s="67" t="s">
        <v>65</v>
      </c>
      <c r="D11" s="67" t="s">
        <v>61</v>
      </c>
      <c r="E11" s="67">
        <v>24</v>
      </c>
      <c r="F11" s="67" t="s">
        <v>130</v>
      </c>
      <c r="G11" s="71" t="s">
        <v>142</v>
      </c>
      <c r="H11" s="81"/>
      <c r="I11" s="67">
        <f t="shared" si="0"/>
        <v>0</v>
      </c>
      <c r="J11" s="66"/>
    </row>
    <row r="12" spans="1:10" s="1" customFormat="1" ht="96" customHeight="1">
      <c r="A12" s="67">
        <v>8</v>
      </c>
      <c r="B12" s="67" t="s">
        <v>66</v>
      </c>
      <c r="C12" s="67" t="s">
        <v>67</v>
      </c>
      <c r="D12" s="67" t="s">
        <v>61</v>
      </c>
      <c r="E12" s="67">
        <v>116</v>
      </c>
      <c r="F12" s="67" t="s">
        <v>130</v>
      </c>
      <c r="G12" s="71" t="s">
        <v>142</v>
      </c>
      <c r="H12" s="81"/>
      <c r="I12" s="67">
        <f t="shared" si="0"/>
        <v>0</v>
      </c>
      <c r="J12" s="66"/>
    </row>
    <row r="13" spans="1:10" s="1" customFormat="1" ht="96" customHeight="1">
      <c r="A13" s="60">
        <v>9</v>
      </c>
      <c r="B13" s="67" t="s">
        <v>68</v>
      </c>
      <c r="C13" s="67" t="s">
        <v>69</v>
      </c>
      <c r="D13" s="67" t="s">
        <v>61</v>
      </c>
      <c r="E13" s="67">
        <v>24</v>
      </c>
      <c r="F13" s="67" t="s">
        <v>130</v>
      </c>
      <c r="G13" s="71" t="s">
        <v>142</v>
      </c>
      <c r="H13" s="81"/>
      <c r="I13" s="67">
        <f t="shared" si="0"/>
        <v>0</v>
      </c>
      <c r="J13" s="66"/>
    </row>
    <row r="14" spans="1:10" s="1" customFormat="1" ht="96" customHeight="1">
      <c r="A14" s="67">
        <v>10</v>
      </c>
      <c r="B14" s="67" t="s">
        <v>70</v>
      </c>
      <c r="C14" s="67" t="s">
        <v>71</v>
      </c>
      <c r="D14" s="67" t="s">
        <v>61</v>
      </c>
      <c r="E14" s="67">
        <v>86</v>
      </c>
      <c r="F14" s="67" t="s">
        <v>130</v>
      </c>
      <c r="G14" s="71" t="s">
        <v>142</v>
      </c>
      <c r="H14" s="81"/>
      <c r="I14" s="67">
        <f t="shared" si="0"/>
        <v>0</v>
      </c>
      <c r="J14" s="66"/>
    </row>
    <row r="15" spans="1:10" s="1" customFormat="1" ht="96" customHeight="1">
      <c r="A15" s="60">
        <v>11</v>
      </c>
      <c r="B15" s="67" t="s">
        <v>72</v>
      </c>
      <c r="C15" s="67" t="s">
        <v>73</v>
      </c>
      <c r="D15" s="67" t="s">
        <v>61</v>
      </c>
      <c r="E15" s="67">
        <v>3</v>
      </c>
      <c r="F15" s="67" t="s">
        <v>130</v>
      </c>
      <c r="G15" s="71" t="s">
        <v>142</v>
      </c>
      <c r="H15" s="81"/>
      <c r="I15" s="67">
        <f t="shared" si="0"/>
        <v>0</v>
      </c>
      <c r="J15" s="66"/>
    </row>
    <row r="16" spans="1:10" s="1" customFormat="1" ht="96" customHeight="1">
      <c r="A16" s="67">
        <v>12</v>
      </c>
      <c r="B16" s="67" t="s">
        <v>74</v>
      </c>
      <c r="C16" s="67" t="s">
        <v>75</v>
      </c>
      <c r="D16" s="67" t="s">
        <v>61</v>
      </c>
      <c r="E16" s="67">
        <v>48</v>
      </c>
      <c r="F16" s="67" t="s">
        <v>130</v>
      </c>
      <c r="G16" s="71" t="s">
        <v>142</v>
      </c>
      <c r="H16" s="81"/>
      <c r="I16" s="67">
        <f t="shared" si="0"/>
        <v>0</v>
      </c>
      <c r="J16" s="66"/>
    </row>
    <row r="17" spans="1:10" s="1" customFormat="1" ht="96" customHeight="1">
      <c r="A17" s="60">
        <v>13</v>
      </c>
      <c r="B17" s="67" t="s">
        <v>76</v>
      </c>
      <c r="C17" s="67" t="s">
        <v>77</v>
      </c>
      <c r="D17" s="67" t="s">
        <v>61</v>
      </c>
      <c r="E17" s="67">
        <v>72</v>
      </c>
      <c r="F17" s="67" t="s">
        <v>130</v>
      </c>
      <c r="G17" s="71" t="s">
        <v>142</v>
      </c>
      <c r="H17" s="81"/>
      <c r="I17" s="67">
        <f t="shared" si="0"/>
        <v>0</v>
      </c>
      <c r="J17" s="66"/>
    </row>
    <row r="18" spans="1:10" s="1" customFormat="1" ht="96" customHeight="1">
      <c r="A18" s="67">
        <v>14</v>
      </c>
      <c r="B18" s="67" t="s">
        <v>78</v>
      </c>
      <c r="C18" s="67" t="s">
        <v>79</v>
      </c>
      <c r="D18" s="67" t="s">
        <v>61</v>
      </c>
      <c r="E18" s="67">
        <v>125</v>
      </c>
      <c r="F18" s="67" t="s">
        <v>130</v>
      </c>
      <c r="G18" s="71" t="s">
        <v>142</v>
      </c>
      <c r="H18" s="81"/>
      <c r="I18" s="67">
        <f t="shared" si="0"/>
        <v>0</v>
      </c>
      <c r="J18" s="66"/>
    </row>
    <row r="19" spans="1:10" s="1" customFormat="1" ht="96" customHeight="1">
      <c r="A19" s="60">
        <v>15</v>
      </c>
      <c r="B19" s="67" t="s">
        <v>80</v>
      </c>
      <c r="C19" s="67" t="s">
        <v>81</v>
      </c>
      <c r="D19" s="67" t="s">
        <v>61</v>
      </c>
      <c r="E19" s="67">
        <v>20</v>
      </c>
      <c r="F19" s="67" t="s">
        <v>130</v>
      </c>
      <c r="G19" s="71" t="s">
        <v>142</v>
      </c>
      <c r="H19" s="81"/>
      <c r="I19" s="67">
        <f t="shared" si="0"/>
        <v>0</v>
      </c>
      <c r="J19" s="66"/>
    </row>
    <row r="20" spans="1:10" s="1" customFormat="1" ht="96" customHeight="1">
      <c r="A20" s="67">
        <v>16</v>
      </c>
      <c r="B20" s="67" t="s">
        <v>82</v>
      </c>
      <c r="C20" s="67" t="s">
        <v>83</v>
      </c>
      <c r="D20" s="67" t="s">
        <v>61</v>
      </c>
      <c r="E20" s="67">
        <v>140</v>
      </c>
      <c r="F20" s="67" t="s">
        <v>130</v>
      </c>
      <c r="G20" s="71" t="s">
        <v>142</v>
      </c>
      <c r="H20" s="81"/>
      <c r="I20" s="67">
        <f t="shared" si="0"/>
        <v>0</v>
      </c>
      <c r="J20" s="66"/>
    </row>
    <row r="21" spans="1:10" s="1" customFormat="1" ht="96" customHeight="1">
      <c r="A21" s="60">
        <v>17</v>
      </c>
      <c r="B21" s="67" t="s">
        <v>84</v>
      </c>
      <c r="C21" s="67" t="s">
        <v>85</v>
      </c>
      <c r="D21" s="67" t="s">
        <v>61</v>
      </c>
      <c r="E21" s="67">
        <v>120</v>
      </c>
      <c r="F21" s="67" t="s">
        <v>130</v>
      </c>
      <c r="G21" s="71" t="s">
        <v>142</v>
      </c>
      <c r="H21" s="81"/>
      <c r="I21" s="67">
        <f t="shared" si="0"/>
        <v>0</v>
      </c>
      <c r="J21" s="66"/>
    </row>
    <row r="22" spans="1:10" s="1" customFormat="1" ht="96" customHeight="1">
      <c r="A22" s="67">
        <v>18</v>
      </c>
      <c r="B22" s="67" t="s">
        <v>86</v>
      </c>
      <c r="C22" s="67" t="s">
        <v>87</v>
      </c>
      <c r="D22" s="67" t="s">
        <v>61</v>
      </c>
      <c r="E22" s="67">
        <v>20</v>
      </c>
      <c r="F22" s="67" t="s">
        <v>130</v>
      </c>
      <c r="G22" s="71" t="s">
        <v>142</v>
      </c>
      <c r="H22" s="81"/>
      <c r="I22" s="67">
        <f t="shared" si="0"/>
        <v>0</v>
      </c>
      <c r="J22" s="66"/>
    </row>
    <row r="23" spans="1:10" s="1" customFormat="1" ht="96" customHeight="1">
      <c r="A23" s="60">
        <v>19</v>
      </c>
      <c r="B23" s="67" t="s">
        <v>88</v>
      </c>
      <c r="C23" s="67" t="s">
        <v>89</v>
      </c>
      <c r="D23" s="67" t="s">
        <v>61</v>
      </c>
      <c r="E23" s="67">
        <v>88</v>
      </c>
      <c r="F23" s="67" t="s">
        <v>130</v>
      </c>
      <c r="G23" s="71" t="s">
        <v>142</v>
      </c>
      <c r="H23" s="81"/>
      <c r="I23" s="67">
        <f t="shared" si="0"/>
        <v>0</v>
      </c>
      <c r="J23" s="66"/>
    </row>
    <row r="24" spans="1:10" s="1" customFormat="1" ht="35.25" customHeight="1">
      <c r="A24" s="67">
        <v>20</v>
      </c>
      <c r="B24" s="64">
        <v>417</v>
      </c>
      <c r="C24" s="64" t="s">
        <v>90</v>
      </c>
      <c r="D24" s="67"/>
      <c r="E24" s="67"/>
      <c r="F24" s="67"/>
      <c r="G24" s="67"/>
      <c r="H24" s="81"/>
      <c r="I24" s="67">
        <f t="shared" si="0"/>
        <v>0</v>
      </c>
      <c r="J24" s="66"/>
    </row>
    <row r="25" spans="1:10" s="1" customFormat="1" ht="86.25" customHeight="1">
      <c r="A25" s="60">
        <v>21</v>
      </c>
      <c r="B25" s="67" t="s">
        <v>91</v>
      </c>
      <c r="C25" s="67" t="s">
        <v>92</v>
      </c>
      <c r="D25" s="67" t="s">
        <v>93</v>
      </c>
      <c r="E25" s="67">
        <v>24.3</v>
      </c>
      <c r="F25" s="67" t="s">
        <v>140</v>
      </c>
      <c r="G25" s="67" t="s">
        <v>141</v>
      </c>
      <c r="H25" s="81"/>
      <c r="I25" s="67">
        <f t="shared" si="0"/>
        <v>0</v>
      </c>
      <c r="J25" s="66"/>
    </row>
    <row r="26" spans="1:10" s="1" customFormat="1" ht="35.25" customHeight="1">
      <c r="A26" s="67">
        <v>22</v>
      </c>
      <c r="B26" s="64">
        <v>422</v>
      </c>
      <c r="C26" s="64" t="s">
        <v>94</v>
      </c>
      <c r="D26" s="67"/>
      <c r="E26" s="67"/>
      <c r="F26" s="67"/>
      <c r="G26" s="67"/>
      <c r="H26" s="81"/>
      <c r="I26" s="67">
        <f t="shared" si="0"/>
        <v>0</v>
      </c>
      <c r="J26" s="66"/>
    </row>
    <row r="27" spans="1:10" s="1" customFormat="1" ht="72.75" customHeight="1">
      <c r="A27" s="60">
        <v>23</v>
      </c>
      <c r="B27" s="67" t="s">
        <v>95</v>
      </c>
      <c r="C27" s="67" t="s">
        <v>97</v>
      </c>
      <c r="D27" s="67" t="s">
        <v>93</v>
      </c>
      <c r="E27" s="67">
        <v>3167.72</v>
      </c>
      <c r="F27" s="67" t="s">
        <v>144</v>
      </c>
      <c r="G27" s="71" t="s">
        <v>160</v>
      </c>
      <c r="H27" s="81"/>
      <c r="I27" s="67">
        <f t="shared" si="0"/>
        <v>0</v>
      </c>
      <c r="J27" s="66"/>
    </row>
    <row r="28" spans="1:10" s="1" customFormat="1" ht="75" customHeight="1">
      <c r="A28" s="67">
        <v>24</v>
      </c>
      <c r="B28" s="67" t="s">
        <v>96</v>
      </c>
      <c r="C28" s="67" t="s">
        <v>98</v>
      </c>
      <c r="D28" s="67" t="s">
        <v>93</v>
      </c>
      <c r="E28" s="67">
        <v>2036.16</v>
      </c>
      <c r="F28" s="67" t="s">
        <v>144</v>
      </c>
      <c r="G28" s="71" t="s">
        <v>143</v>
      </c>
      <c r="H28" s="81"/>
      <c r="I28" s="67">
        <f t="shared" si="0"/>
        <v>0</v>
      </c>
      <c r="J28" s="66"/>
    </row>
    <row r="29" spans="1:10" s="1" customFormat="1" ht="35.25" customHeight="1">
      <c r="A29" s="60">
        <v>25</v>
      </c>
      <c r="B29" s="64">
        <v>423</v>
      </c>
      <c r="C29" s="64" t="s">
        <v>100</v>
      </c>
      <c r="D29" s="67"/>
      <c r="E29" s="67"/>
      <c r="F29" s="67"/>
      <c r="G29" s="67"/>
      <c r="H29" s="81"/>
      <c r="I29" s="67">
        <f t="shared" si="0"/>
        <v>0</v>
      </c>
      <c r="J29" s="66"/>
    </row>
    <row r="30" spans="1:10" s="1" customFormat="1" ht="55.5" customHeight="1">
      <c r="A30" s="67">
        <v>26</v>
      </c>
      <c r="B30" s="67" t="s">
        <v>99</v>
      </c>
      <c r="C30" s="67" t="s">
        <v>101</v>
      </c>
      <c r="D30" s="67" t="s">
        <v>102</v>
      </c>
      <c r="E30" s="67">
        <v>127.61</v>
      </c>
      <c r="F30" s="67" t="s">
        <v>151</v>
      </c>
      <c r="G30" s="67" t="s">
        <v>161</v>
      </c>
      <c r="H30" s="81"/>
      <c r="I30" s="67">
        <f t="shared" si="0"/>
        <v>0</v>
      </c>
      <c r="J30" s="66"/>
    </row>
    <row r="31" spans="1:10" s="1" customFormat="1" ht="35.25" customHeight="1">
      <c r="A31" s="60">
        <v>27</v>
      </c>
      <c r="B31" s="64">
        <v>424</v>
      </c>
      <c r="C31" s="64" t="s">
        <v>103</v>
      </c>
      <c r="D31" s="67"/>
      <c r="E31" s="67"/>
      <c r="F31" s="67"/>
      <c r="G31" s="67"/>
      <c r="H31" s="81"/>
      <c r="I31" s="67">
        <f t="shared" si="0"/>
        <v>0</v>
      </c>
      <c r="J31" s="66"/>
    </row>
    <row r="32" spans="1:10" s="1" customFormat="1" ht="35.25" customHeight="1">
      <c r="A32" s="67">
        <v>28</v>
      </c>
      <c r="B32" s="67" t="s">
        <v>104</v>
      </c>
      <c r="C32" s="67" t="s">
        <v>106</v>
      </c>
      <c r="D32" s="67" t="s">
        <v>107</v>
      </c>
      <c r="E32" s="67">
        <v>12.88</v>
      </c>
      <c r="F32" s="67" t="s">
        <v>155</v>
      </c>
      <c r="G32" s="67" t="s">
        <v>163</v>
      </c>
      <c r="H32" s="81"/>
      <c r="I32" s="67">
        <f t="shared" si="0"/>
        <v>0</v>
      </c>
      <c r="J32" s="66"/>
    </row>
    <row r="33" spans="1:10" s="1" customFormat="1" ht="35.25" customHeight="1">
      <c r="A33" s="60">
        <v>29</v>
      </c>
      <c r="B33" s="67" t="s">
        <v>105</v>
      </c>
      <c r="C33" s="67" t="s">
        <v>108</v>
      </c>
      <c r="D33" s="67" t="s">
        <v>107</v>
      </c>
      <c r="E33" s="67">
        <v>0.5</v>
      </c>
      <c r="F33" s="67" t="s">
        <v>155</v>
      </c>
      <c r="G33" s="67" t="s">
        <v>162</v>
      </c>
      <c r="H33" s="81"/>
      <c r="I33" s="67">
        <f t="shared" si="0"/>
        <v>0</v>
      </c>
      <c r="J33" s="66"/>
    </row>
    <row r="34" spans="1:10" s="1" customFormat="1" ht="75.75" customHeight="1">
      <c r="A34" s="67">
        <v>30</v>
      </c>
      <c r="B34" s="67" t="s">
        <v>112</v>
      </c>
      <c r="C34" s="67" t="s">
        <v>109</v>
      </c>
      <c r="D34" s="67" t="s">
        <v>93</v>
      </c>
      <c r="E34" s="67">
        <v>2.8</v>
      </c>
      <c r="F34" s="67" t="s">
        <v>156</v>
      </c>
      <c r="G34" s="67" t="s">
        <v>160</v>
      </c>
      <c r="H34" s="81"/>
      <c r="I34" s="67">
        <f t="shared" si="0"/>
        <v>0</v>
      </c>
      <c r="J34" s="66"/>
    </row>
    <row r="35" spans="1:10" s="1" customFormat="1" ht="66" customHeight="1">
      <c r="A35" s="60">
        <v>31</v>
      </c>
      <c r="B35" s="67" t="s">
        <v>113</v>
      </c>
      <c r="C35" s="67" t="s">
        <v>110</v>
      </c>
      <c r="D35" s="67" t="s">
        <v>61</v>
      </c>
      <c r="E35" s="67">
        <v>40</v>
      </c>
      <c r="F35" s="67" t="s">
        <v>157</v>
      </c>
      <c r="G35" s="67" t="s">
        <v>164</v>
      </c>
      <c r="H35" s="81"/>
      <c r="I35" s="67">
        <f t="shared" si="0"/>
        <v>0</v>
      </c>
      <c r="J35" s="66"/>
    </row>
    <row r="36" spans="1:10" s="1" customFormat="1" ht="50.25" customHeight="1">
      <c r="A36" s="67">
        <v>32</v>
      </c>
      <c r="B36" s="67" t="s">
        <v>114</v>
      </c>
      <c r="C36" s="67" t="s">
        <v>111</v>
      </c>
      <c r="D36" s="67" t="s">
        <v>158</v>
      </c>
      <c r="E36" s="67">
        <v>8.69</v>
      </c>
      <c r="F36" s="67" t="s">
        <v>159</v>
      </c>
      <c r="G36" s="67" t="s">
        <v>165</v>
      </c>
      <c r="H36" s="81"/>
      <c r="I36" s="67">
        <f t="shared" si="0"/>
        <v>0</v>
      </c>
      <c r="J36" s="66"/>
    </row>
    <row r="37" spans="1:10" s="1" customFormat="1" ht="35.25" customHeight="1">
      <c r="A37" s="60">
        <v>33</v>
      </c>
      <c r="B37" s="64">
        <v>425</v>
      </c>
      <c r="C37" s="64" t="s">
        <v>116</v>
      </c>
      <c r="D37" s="64"/>
      <c r="E37" s="64"/>
      <c r="F37" s="64"/>
      <c r="G37" s="64"/>
      <c r="H37" s="81"/>
      <c r="I37" s="67">
        <f t="shared" si="0"/>
        <v>0</v>
      </c>
      <c r="J37" s="66"/>
    </row>
    <row r="38" spans="1:10" s="1" customFormat="1" ht="54.75" customHeight="1">
      <c r="A38" s="67">
        <v>34</v>
      </c>
      <c r="B38" s="67" t="s">
        <v>115</v>
      </c>
      <c r="C38" s="67" t="s">
        <v>117</v>
      </c>
      <c r="D38" s="67" t="s">
        <v>118</v>
      </c>
      <c r="E38" s="67">
        <v>1.07</v>
      </c>
      <c r="F38" s="71" t="s">
        <v>148</v>
      </c>
      <c r="G38" s="67" t="s">
        <v>146</v>
      </c>
      <c r="H38" s="81"/>
      <c r="I38" s="67">
        <f t="shared" si="0"/>
        <v>0</v>
      </c>
      <c r="J38" s="66"/>
    </row>
    <row r="39" spans="1:10" s="1" customFormat="1" ht="48.75" customHeight="1">
      <c r="A39" s="60">
        <v>35</v>
      </c>
      <c r="B39" s="67" t="s">
        <v>119</v>
      </c>
      <c r="C39" s="67" t="s">
        <v>120</v>
      </c>
      <c r="D39" s="67" t="s">
        <v>118</v>
      </c>
      <c r="E39" s="67">
        <v>0.6</v>
      </c>
      <c r="F39" s="67" t="s">
        <v>145</v>
      </c>
      <c r="G39" s="71" t="s">
        <v>147</v>
      </c>
      <c r="H39" s="81"/>
      <c r="I39" s="67">
        <f t="shared" si="0"/>
        <v>0</v>
      </c>
      <c r="J39" s="66"/>
    </row>
    <row r="40" spans="1:10" s="1" customFormat="1" ht="35.25" customHeight="1">
      <c r="A40" s="67">
        <v>36</v>
      </c>
      <c r="B40" s="64">
        <v>426</v>
      </c>
      <c r="C40" s="64" t="s">
        <v>122</v>
      </c>
      <c r="D40" s="67"/>
      <c r="E40" s="67"/>
      <c r="F40" s="67"/>
      <c r="G40" s="67"/>
      <c r="H40" s="81"/>
      <c r="I40" s="67">
        <f t="shared" si="0"/>
        <v>0</v>
      </c>
      <c r="J40" s="66"/>
    </row>
    <row r="41" spans="1:10" s="1" customFormat="1" ht="54.75" customHeight="1">
      <c r="A41" s="60">
        <v>37</v>
      </c>
      <c r="B41" s="67" t="s">
        <v>121</v>
      </c>
      <c r="C41" s="67" t="s">
        <v>122</v>
      </c>
      <c r="D41" s="67" t="s">
        <v>150</v>
      </c>
      <c r="E41" s="67">
        <v>3</v>
      </c>
      <c r="F41" s="67" t="s">
        <v>149</v>
      </c>
      <c r="G41" s="67" t="s">
        <v>154</v>
      </c>
      <c r="H41" s="81"/>
      <c r="I41" s="67">
        <f t="shared" si="0"/>
        <v>0</v>
      </c>
      <c r="J41" s="66"/>
    </row>
    <row r="42" spans="1:10" s="2" customFormat="1" ht="37.5" customHeight="1">
      <c r="A42" s="68"/>
      <c r="B42" s="68"/>
      <c r="C42" s="64" t="s">
        <v>40</v>
      </c>
      <c r="D42" s="48"/>
      <c r="E42" s="48"/>
      <c r="F42" s="48"/>
      <c r="G42" s="48"/>
      <c r="H42" s="69"/>
      <c r="I42" s="70">
        <f>ROUND(SUM(I6:I41),0)</f>
        <v>0</v>
      </c>
      <c r="J42" s="68"/>
    </row>
    <row r="45" spans="1:10" ht="28.5" customHeight="1">
      <c r="A45" s="77"/>
      <c r="B45" s="77"/>
      <c r="C45" s="77"/>
      <c r="D45" s="77"/>
      <c r="E45" s="77"/>
      <c r="F45" s="77"/>
      <c r="G45" s="77"/>
      <c r="H45" s="77"/>
      <c r="I45" s="77"/>
      <c r="J45" s="77"/>
    </row>
    <row r="46" spans="1:10" ht="38.25" customHeight="1">
      <c r="A46" s="77"/>
      <c r="B46" s="77"/>
      <c r="C46" s="77"/>
      <c r="D46" s="77"/>
      <c r="E46" s="77"/>
      <c r="F46" s="77"/>
      <c r="G46" s="77"/>
      <c r="H46" s="77"/>
      <c r="I46" s="77"/>
      <c r="J46" s="77"/>
    </row>
  </sheetData>
  <sheetProtection algorithmName="SHA-512" hashValue="mTwhm9dl0qemPoHWZLvOhvJ/Pp4snQjwE0Fee6L0VmDPopATp7U+WOWgiwi5M9QbXbnYJL8dn5RkvbGHO/btrA==" saltValue="mP153fdCs/tr4Ij8HZcWOQ==" spinCount="100000" sheet="1" objects="1" scenarios="1"/>
  <protectedRanges>
    <protectedRange sqref="H6:H23 H25 H27:H28 H30 H32:H36 H38:H39 H41" name="响应单价"/>
  </protectedRanges>
  <customSheetViews>
    <customSheetView guid="{236E2942-962E-4209-837B-0D436F15344B}">
      <selection activeCell="E8" sqref="E8"/>
      <pageMargins left="0.33" right="0.27559055118110198" top="0.43307086614173201" bottom="0.59055118110236204" header="0.31496062992126" footer="0.31496062992126"/>
      <pageSetup paperSize="9" orientation="portrait"/>
    </customSheetView>
  </customSheetViews>
  <mergeCells count="5">
    <mergeCell ref="A1:J1"/>
    <mergeCell ref="A2:C2"/>
    <mergeCell ref="A3:J3"/>
    <mergeCell ref="A45:J45"/>
    <mergeCell ref="A46:J46"/>
  </mergeCells>
  <phoneticPr fontId="32" type="noConversion"/>
  <pageMargins left="0.31496062992125984" right="0.27559055118110237" top="0.43307086614173229" bottom="1.1023622047244095" header="0.31496062992125984" footer="0.31496062992125984"/>
  <pageSetup paperSize="9" orientation="landscape" r:id="rId1"/>
  <headerFooter>
    <oddFooter>&amp;L响应人：                           （盖单位公章）   
法定代表人或其委托代理人：                                         （签字）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工程量清单说明</vt:lpstr>
      <vt:lpstr>响应报价汇总表</vt:lpstr>
      <vt:lpstr>100章</vt:lpstr>
      <vt:lpstr>400章</vt:lpstr>
      <vt:lpstr>'400章'!Print_Titles</vt:lpstr>
    </vt:vector>
  </TitlesOfParts>
  <Company>MC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万季怒</cp:lastModifiedBy>
  <cp:lastPrinted>2019-09-03T01:27:02Z</cp:lastPrinted>
  <dcterms:created xsi:type="dcterms:W3CDTF">2004-11-15T06:47:00Z</dcterms:created>
  <dcterms:modified xsi:type="dcterms:W3CDTF">2019-10-23T01:19:51Z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