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工作文件\南昌东管理中心\桥梁养护工作\2019年桥隧养护\桥梁\桥梁6项\7-K656-702路段主线桥安全设施提升工程\3.询比方案\控价和固化清单\"/>
    </mc:Choice>
  </mc:AlternateContent>
  <bookViews>
    <workbookView xWindow="0" yWindow="0" windowWidth="23445" windowHeight="9840" activeTab="3"/>
  </bookViews>
  <sheets>
    <sheet name="工程量清单说明" sheetId="1" r:id="rId1"/>
    <sheet name="响应报价汇总表" sheetId="2" r:id="rId2"/>
    <sheet name="100章" sheetId="6" r:id="rId3"/>
    <sheet name="600章" sheetId="7" r:id="rId4"/>
  </sheets>
  <definedNames>
    <definedName name="_xlnm.Print_Titles" localSheetId="3">'600章'!$1:$4</definedName>
    <definedName name="Z_236E2942_962E_4209_837B_0D436F15344B_.wvu.PrintTitles" localSheetId="3" hidden="1">'600章'!$1:$4</definedName>
  </definedNames>
  <calcPr calcId="152511"/>
  <customWorkbookViews>
    <customWorkbookView name="Administrator - 个人视图" guid="{236E2942-962E-4209-837B-0D436F15344B}" personalView="1" maximized="1" xWindow="1" yWindow="1" windowWidth="1596" windowHeight="653" activeSheetId="1" showComments="commNone"/>
  </customWorkbookViews>
</workbook>
</file>

<file path=xl/calcChain.xml><?xml version="1.0" encoding="utf-8"?>
<calcChain xmlns="http://schemas.openxmlformats.org/spreadsheetml/2006/main">
  <c r="I7" i="7" l="1"/>
  <c r="I8" i="7"/>
  <c r="I9" i="7"/>
  <c r="I12" i="7" l="1"/>
  <c r="I11" i="7"/>
  <c r="I10" i="7"/>
  <c r="I6" i="7"/>
  <c r="I10" i="6"/>
  <c r="I9" i="6"/>
  <c r="I7" i="6"/>
  <c r="I11" i="6" l="1"/>
  <c r="D4" i="2" s="1"/>
  <c r="I13" i="7"/>
  <c r="D5" i="2" s="1"/>
  <c r="D6" i="2" l="1"/>
  <c r="D7" i="2" l="1"/>
  <c r="D8" i="2" s="1"/>
</calcChain>
</file>

<file path=xl/sharedStrings.xml><?xml version="1.0" encoding="utf-8"?>
<sst xmlns="http://schemas.openxmlformats.org/spreadsheetml/2006/main" count="119" uniqueCount="99">
  <si>
    <t>1. 工程量清单说明</t>
  </si>
  <si>
    <t>1.1  本工程量清单是根据采购标文件中包括的、有合同约束力的图纸以及有关工程量清单的国家标准、行业标准、合同条款中约定的工程量计算规则编制的。约定计量规则中没有的子目，其工程量按照有合同约束力的图纸所标示尺寸的理论净量计算。计量采用中华人民共和国法定计量单位。</t>
  </si>
  <si>
    <t>1.2 本工程量清单应与采购文件中的采购人须知、通用合同条款、专用合同条款、采购需求及图纸等一起阅读和理解。</t>
  </si>
  <si>
    <t>1.3 本工程量清单中所列工程数量是估算的或设计的预计数量，仅作为响应报价的共同基础，不能作为最终结算与支付的依据。实际支付应按实际完成的合格的工程量，由承包人按采购文件规定的计量方法，以监理人认可的尺寸、断面计量，按本工程量清单的单价和总额价计算支付金额；或者，根据具体情况，按合同条款第15.4款的规定，由监理人确定的单价或总额价计算支付额。</t>
  </si>
  <si>
    <t>1.6 工程量清单中所列工程量的变动，丝毫不会降低或影响合同条款的效力，也不免除承包人按规定的标准进行施工和修复缺陷的责任。</t>
  </si>
  <si>
    <t>1.7 图纸中所列的工程数量表及数量汇总表仅是提供资料，不是工程量清单的外延。当图纸与工程量清单所列数量不一致时，以工程量清单所列数量作为报价的依据。</t>
  </si>
  <si>
    <t>2. 响应报价说明</t>
  </si>
  <si>
    <t>2.1 工程量清单中的每一子目须填入单价或价格，且只允许有一个报价。</t>
  </si>
  <si>
    <t>2.4 符合合同条款规定的全部费用应认为已被计入有标价的工程量清单所列各子目之中，未列子目不予计量的工作，其费用应视为已分摊在本合同工程的有关子目的单价或总额价之中。</t>
  </si>
  <si>
    <t>2.8工程量清单中各项金额均以人民币（元）结算。</t>
  </si>
  <si>
    <t>2.9在工程量清单中标明的不可预见费，除合同另有规定外，应由监理人按合同条款第15.6条的规定，结合工程具体情况，报经发包人批准后指令全部或部分地使用，或者根本不予动用。</t>
  </si>
  <si>
    <t>3. 计日工说明</t>
  </si>
  <si>
    <t>本项目不使用计日工。</t>
  </si>
  <si>
    <t>4. 其他说明</t>
  </si>
  <si>
    <t>4.1工程量清单采用固化清单；</t>
  </si>
  <si>
    <t>4.2工程量固化清单以补遗书形式发布在江西省高速集团南昌东管理中心网站（http://www.jxgsdgzx.com/）通告栏，请响应人下载填报。</t>
  </si>
  <si>
    <t>标段：JA</t>
  </si>
  <si>
    <t>序号</t>
  </si>
  <si>
    <t>章次</t>
  </si>
  <si>
    <t>科目名称</t>
  </si>
  <si>
    <t>备注</t>
  </si>
  <si>
    <t>总则</t>
  </si>
  <si>
    <t>第100章至600章清单合计</t>
  </si>
  <si>
    <t>响应报价5=(3+4)</t>
  </si>
  <si>
    <r>
      <rPr>
        <sz val="11"/>
        <rFont val="宋体"/>
        <family val="3"/>
        <charset val="134"/>
      </rPr>
      <t>响应人：</t>
    </r>
    <r>
      <rPr>
        <u/>
        <sz val="11"/>
        <rFont val="宋体"/>
        <family val="3"/>
        <charset val="134"/>
      </rPr>
      <t xml:space="preserve">                            </t>
    </r>
    <r>
      <rPr>
        <sz val="11"/>
        <rFont val="宋体"/>
        <family val="3"/>
        <charset val="134"/>
      </rPr>
      <t>（盖单位公章）    
法定代表人或其委托代理人：</t>
    </r>
    <r>
      <rPr>
        <u/>
        <sz val="11"/>
        <rFont val="宋体"/>
        <family val="3"/>
        <charset val="134"/>
      </rPr>
      <t xml:space="preserve">                </t>
    </r>
    <r>
      <rPr>
        <sz val="11"/>
        <rFont val="宋体"/>
        <family val="3"/>
        <charset val="134"/>
      </rPr>
      <t>（签字）</t>
    </r>
  </si>
  <si>
    <t>第100章  总则</t>
  </si>
  <si>
    <t>细目号</t>
  </si>
  <si>
    <t>细目名称</t>
  </si>
  <si>
    <t>单位</t>
  </si>
  <si>
    <t>数量</t>
  </si>
  <si>
    <t>工程量计量</t>
  </si>
  <si>
    <t>工程内容</t>
  </si>
  <si>
    <t>响应单价（元）</t>
  </si>
  <si>
    <t>响应合价（元）</t>
  </si>
  <si>
    <t>101</t>
  </si>
  <si>
    <t>通则</t>
  </si>
  <si>
    <t/>
  </si>
  <si>
    <t>101-1</t>
  </si>
  <si>
    <t>保险费</t>
  </si>
  <si>
    <t>-a</t>
  </si>
  <si>
    <t>按合同条款规定，提供第三者责任险</t>
  </si>
  <si>
    <t>总额</t>
  </si>
  <si>
    <t>1</t>
  </si>
  <si>
    <t xml:space="preserve">1.承包人按照合同条款约定的保险费率及保费计算方法办理第三者责任险，根据保险公司的保单金额以总额为单位计量；
2.保险期为合同约定的施工期及
缺陷责任期
</t>
  </si>
  <si>
    <t>根据合同条款办理第三者责任险</t>
  </si>
  <si>
    <t>102</t>
  </si>
  <si>
    <t>工程管理</t>
  </si>
  <si>
    <t>102-1</t>
  </si>
  <si>
    <t>竣工文件编制费</t>
  </si>
  <si>
    <t>以总额为单位计量</t>
  </si>
  <si>
    <t>102-3</t>
  </si>
  <si>
    <t>安全生产费（含交通维护费）</t>
  </si>
  <si>
    <t>按照投标人须知10.6条、合同条款等落实安全生产和交通维护</t>
  </si>
  <si>
    <t>合 计</t>
  </si>
  <si>
    <t>细目名称、规格</t>
  </si>
  <si>
    <t>米</t>
  </si>
  <si>
    <t>合计</t>
  </si>
  <si>
    <t>护栏</t>
  </si>
  <si>
    <t xml:space="preserve">依据图纸所示位置、防撞等级、构造形式代号，按图示长度以米为单位计量。
</t>
  </si>
  <si>
    <t>桥梁过渡段</t>
  </si>
  <si>
    <t>处</t>
    <phoneticPr fontId="43" type="noConversion"/>
  </si>
  <si>
    <t>602-6-a</t>
    <phoneticPr fontId="43" type="noConversion"/>
  </si>
  <si>
    <t>602-6-b</t>
    <phoneticPr fontId="43" type="noConversion"/>
  </si>
  <si>
    <t>602-6</t>
    <phoneticPr fontId="43" type="noConversion"/>
  </si>
  <si>
    <t>金属梁柱式护栏</t>
    <phoneticPr fontId="43" type="noConversion"/>
  </si>
  <si>
    <t xml:space="preserve">依据图纸所示位置、构造形式，按图示以处为单位计量。
</t>
    <phoneticPr fontId="43" type="noConversion"/>
  </si>
  <si>
    <t>1.混凝土基座上植筋；2.安装新的金属梁柱式护栏；3、场地清理。</t>
    <phoneticPr fontId="43" type="noConversion"/>
  </si>
  <si>
    <t>第600章  安全设施及预埋管线</t>
    <phoneticPr fontId="43" type="noConversion"/>
  </si>
  <si>
    <t>安全设施及预埋管线</t>
    <phoneticPr fontId="43" type="noConversion"/>
  </si>
  <si>
    <t>602-3-d</t>
    <phoneticPr fontId="43" type="noConversion"/>
  </si>
  <si>
    <t>拆除二波护栏</t>
    <phoneticPr fontId="43" type="noConversion"/>
  </si>
  <si>
    <t>依据图纸所示，按拆除的原有二波护栏以米为单位计量。</t>
    <phoneticPr fontId="43" type="noConversion"/>
  </si>
  <si>
    <t>1.拆除原有二波护栏；2.清理现场；3.将拆除的二波护栏运送至指定地点；4、拆除的护栏产权归发包人。</t>
    <phoneticPr fontId="43" type="noConversion"/>
  </si>
  <si>
    <t>1.4工程量清单第100章和第600章是按照《公路工程标准施工招标文件（2018年版）》第七章技术规范的相应章次编码的，因此，工程量清单中第100章和第600章工程子目的范围与计量等应与《公路工程标准施工招标文件（2018年版）》第七章技术规范相应章节的范围、计量与支付条款及采购需求、施工图结合起来理解或解释。</t>
    <phoneticPr fontId="43" type="noConversion"/>
  </si>
  <si>
    <t>1.5 对作业和材料的一般说明或规定，未重复写入工程量清单内，在给工程量清单各子目标价前，应参阅第七章“技术规范”的有关内容。</t>
    <phoneticPr fontId="43" type="noConversion"/>
  </si>
  <si>
    <t>2.7承包人用于本合同工程的各类装备的提供、运输、维护、拆卸、拼装等支付的费用，已包括在工程量清单的单价与总额价之中。</t>
    <phoneticPr fontId="43" type="noConversion"/>
  </si>
  <si>
    <t>2.3 工程量清单中响应人没有填入单价或价格的子目，其费用视为已分摊在工程量清单中其他相关子目的单价或价格之中。承包人必须按监理人指示完成工程量清单中未填入单价或价格的子目，但不能得到结算与支付。</t>
    <phoneticPr fontId="43" type="noConversion"/>
  </si>
  <si>
    <t>2.2 除非合同另有规定，工程量清单中有标价的单价和总额价均已包括了为实施和完成合同工程所需的劳务、材料、机械、质检（自检）、安装、缺陷修复、管理、保险、规费、措施项目费用、税费、利润、建筑垃圾清运及其他项目费用等费用，以及合同明示或暗示的所有责任、义务和一般风险。</t>
    <phoneticPr fontId="43" type="noConversion"/>
  </si>
  <si>
    <t>安装桥梁护栏     （金属梁柱式）</t>
    <phoneticPr fontId="50" type="noConversion"/>
  </si>
  <si>
    <t>602-8</t>
    <phoneticPr fontId="50" type="noConversion"/>
  </si>
  <si>
    <t>桥梁与路基衔接护栏过渡段</t>
    <phoneticPr fontId="50" type="noConversion"/>
  </si>
  <si>
    <t>602-8-a</t>
    <phoneticPr fontId="50" type="noConversion"/>
  </si>
  <si>
    <t>路侧过渡段护栏</t>
  </si>
  <si>
    <t>602-8-b</t>
    <phoneticPr fontId="50" type="noConversion"/>
  </si>
  <si>
    <t>路侧翼墙</t>
    <phoneticPr fontId="50" type="noConversion"/>
  </si>
  <si>
    <t>处</t>
    <phoneticPr fontId="50" type="noConversion"/>
  </si>
  <si>
    <t>处</t>
    <phoneticPr fontId="50" type="noConversion"/>
  </si>
  <si>
    <t xml:space="preserve">依据图纸所示位置、规格型号及尺寸以处为单位计量。
</t>
    <phoneticPr fontId="43" type="noConversion"/>
  </si>
  <si>
    <t>2.5 响应人在响应报价时，应按工程量清单第100章至第600章合计金额的3%以“不可预见费”的名称列入响应报价汇总表中。</t>
    <phoneticPr fontId="43" type="noConversion"/>
  </si>
  <si>
    <t>不可预见费=（3*3%）</t>
    <phoneticPr fontId="43" type="noConversion"/>
  </si>
  <si>
    <t>金额(元)</t>
    <phoneticPr fontId="43" type="noConversion"/>
  </si>
  <si>
    <t>南昌东管理中心2019年桥梁安全防护设施提升工程响应报价汇总表</t>
    <phoneticPr fontId="43" type="noConversion"/>
  </si>
  <si>
    <t>南昌东管理中心2019年桥梁安全防护设施提升工程工程量清单</t>
    <phoneticPr fontId="43" type="noConversion"/>
  </si>
  <si>
    <t>2.6响应人在响应报价时，对列入工程量清单100章102-3安全生产费（含交通维护费）支付子目的报价等于招标人公布的最高响应限价的3.0%。在该项工作内容发生并经监理人审核后，按专用合同条款、专用技术规范和工程量清单计量规则的有关规定计量与支付。</t>
    <phoneticPr fontId="43" type="noConversion"/>
  </si>
  <si>
    <t>按招标控制上限价的3.0%以总额为单位计量</t>
    <phoneticPr fontId="43" type="noConversion"/>
  </si>
  <si>
    <t>1、内套筒接高立柱；2、安装护栏板。</t>
    <phoneticPr fontId="43" type="noConversion"/>
  </si>
  <si>
    <t xml:space="preserve">1.钢构件制作；2.钢构件防腐处理；3.安装。
</t>
    <phoneticPr fontId="43" type="noConversion"/>
  </si>
  <si>
    <t xml:space="preserve">1.基础立柱设置；2.绑扎钢筋；3.支模；4.浇筑；5.养护。
</t>
    <phoneticPr fontId="43" type="noConversion"/>
  </si>
  <si>
    <r>
      <t>响应人：</t>
    </r>
    <r>
      <rPr>
        <u/>
        <sz val="11"/>
        <rFont val="宋体"/>
        <family val="3"/>
        <charset val="134"/>
      </rPr>
      <t xml:space="preserve">                           </t>
    </r>
    <r>
      <rPr>
        <sz val="11"/>
        <rFont val="宋体"/>
        <family val="3"/>
        <charset val="134"/>
      </rPr>
      <t>（盖单位公章）         法定代表人或其委托代理人</t>
    </r>
    <r>
      <rPr>
        <u/>
        <sz val="11"/>
        <rFont val="宋体"/>
        <family val="3"/>
        <charset val="134"/>
      </rPr>
      <t>：                         （</t>
    </r>
    <r>
      <rPr>
        <sz val="11"/>
        <rFont val="宋体"/>
        <family val="3"/>
        <charset val="134"/>
      </rPr>
      <t xml:space="preserve">签字）
</t>
    </r>
    <phoneticPr fontId="4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</si>
</sst>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 ;[Red]\-0.00\ "/>
    <numFmt numFmtId="177" formatCode="0.00_);[Red]\(0.00\)"/>
    <numFmt numFmtId="178" formatCode="#0.00"/>
    <numFmt numFmtId="179" formatCode="0.00_ "/>
    <numFmt numFmtId="180" formatCode="0_);[Red]\(0\)"/>
    <numFmt numFmtId="181" formatCode="0_ "/>
  </numFmts>
  <fonts count="54">
    <font>
      <sz val="12"/>
      <name val="smartSimSun"/>
      <charset val="134"/>
    </font>
    <font>
      <b/>
      <sz val="10"/>
      <name val="仿宋_GB2312"/>
      <charset val="134"/>
    </font>
    <font>
      <sz val="10"/>
      <name val="仿宋_GB2312"/>
      <charset val="134"/>
    </font>
    <font>
      <sz val="14"/>
      <name val="方正小标宋简体"/>
      <charset val="134"/>
    </font>
    <font>
      <sz val="12"/>
      <name val="宋体"/>
      <family val="3"/>
      <charset val="134"/>
      <scheme val="minor"/>
    </font>
    <font>
      <b/>
      <sz val="12"/>
      <name val="方正仿宋简体"/>
      <charset val="134"/>
    </font>
    <font>
      <b/>
      <sz val="10"/>
      <name val="宋体"/>
      <family val="3"/>
      <charset val="134"/>
      <scheme val="minor"/>
    </font>
    <font>
      <sz val="10"/>
      <name val="宋体"/>
      <family val="3"/>
      <charset val="134"/>
      <scheme val="minor"/>
    </font>
    <font>
      <sz val="11"/>
      <name val="宋体"/>
      <family val="3"/>
      <charset val="134"/>
    </font>
    <font>
      <b/>
      <sz val="10"/>
      <name val="Arial"/>
      <family val="2"/>
    </font>
    <font>
      <sz val="8"/>
      <name val="Arial"/>
      <family val="2"/>
    </font>
    <font>
      <sz val="8"/>
      <name val="Arial Unicode MS"/>
      <family val="2"/>
      <charset val="134"/>
    </font>
    <font>
      <sz val="11"/>
      <color theme="1"/>
      <name val="宋体"/>
      <family val="3"/>
      <charset val="134"/>
      <scheme val="minor"/>
    </font>
    <font>
      <sz val="10"/>
      <name val="宋体"/>
      <family val="3"/>
      <charset val="134"/>
    </font>
    <font>
      <b/>
      <sz val="10"/>
      <name val="宋体"/>
      <family val="3"/>
      <charset val="134"/>
    </font>
    <font>
      <sz val="12"/>
      <name val="宋体"/>
      <family val="3"/>
      <charset val="134"/>
    </font>
    <font>
      <sz val="10.5"/>
      <name val="Times New Roman"/>
      <family val="1"/>
    </font>
    <font>
      <sz val="10.5"/>
      <name val="宋体"/>
      <family val="3"/>
      <charset val="134"/>
    </font>
    <font>
      <b/>
      <sz val="12"/>
      <name val="宋体"/>
      <family val="3"/>
      <charset val="134"/>
    </font>
    <font>
      <b/>
      <sz val="16"/>
      <name val="宋体"/>
      <family val="3"/>
      <charset val="134"/>
    </font>
    <font>
      <b/>
      <sz val="10.5"/>
      <name val="宋体"/>
      <family val="3"/>
      <charset val="134"/>
    </font>
    <font>
      <b/>
      <sz val="11"/>
      <color indexed="52"/>
      <name val="宋体"/>
      <family val="3"/>
      <charset val="134"/>
    </font>
    <font>
      <b/>
      <sz val="18"/>
      <color indexed="56"/>
      <name val="宋体"/>
      <family val="3"/>
      <charset val="134"/>
    </font>
    <font>
      <sz val="11"/>
      <color indexed="8"/>
      <name val="宋体"/>
      <family val="3"/>
      <charset val="134"/>
    </font>
    <font>
      <sz val="11"/>
      <color theme="1"/>
      <name val="等线"/>
      <charset val="134"/>
    </font>
    <font>
      <b/>
      <sz val="15"/>
      <color indexed="56"/>
      <name val="宋体"/>
      <family val="3"/>
      <charset val="134"/>
    </font>
    <font>
      <b/>
      <sz val="11"/>
      <color indexed="63"/>
      <name val="宋体"/>
      <family val="3"/>
      <charset val="134"/>
    </font>
    <font>
      <sz val="11"/>
      <color indexed="60"/>
      <name val="宋体"/>
      <family val="3"/>
      <charset val="134"/>
    </font>
    <font>
      <b/>
      <sz val="13"/>
      <color indexed="56"/>
      <name val="宋体"/>
      <family val="3"/>
      <charset val="134"/>
    </font>
    <font>
      <b/>
      <sz val="11"/>
      <color indexed="56"/>
      <name val="宋体"/>
      <family val="3"/>
      <charset val="134"/>
    </font>
    <font>
      <sz val="12"/>
      <color indexed="0"/>
      <name val="宋体"/>
      <family val="3"/>
      <charset val="134"/>
    </font>
    <font>
      <sz val="11"/>
      <color indexed="20"/>
      <name val="宋体"/>
      <family val="3"/>
      <charset val="134"/>
    </font>
    <font>
      <sz val="11"/>
      <color indexed="10"/>
      <name val="宋体"/>
      <family val="3"/>
      <charset val="134"/>
    </font>
    <font>
      <sz val="10"/>
      <name val="Arial"/>
      <family val="2"/>
    </font>
    <font>
      <sz val="12"/>
      <color rgb="FF000000"/>
      <name val="宋体"/>
      <family val="3"/>
      <charset val="134"/>
    </font>
    <font>
      <sz val="11"/>
      <color indexed="17"/>
      <name val="宋体"/>
      <family val="3"/>
      <charset val="134"/>
    </font>
    <font>
      <sz val="11"/>
      <color indexed="52"/>
      <name val="宋体"/>
      <family val="3"/>
      <charset val="134"/>
    </font>
    <font>
      <i/>
      <sz val="11"/>
      <color indexed="23"/>
      <name val="宋体"/>
      <family val="3"/>
      <charset val="134"/>
    </font>
    <font>
      <sz val="11"/>
      <color indexed="62"/>
      <name val="宋体"/>
      <family val="3"/>
      <charset val="134"/>
    </font>
    <font>
      <sz val="12"/>
      <color indexed="8"/>
      <name val="宋体"/>
      <family val="3"/>
      <charset val="134"/>
    </font>
    <font>
      <b/>
      <sz val="11"/>
      <color indexed="8"/>
      <name val="宋体"/>
      <family val="3"/>
      <charset val="134"/>
    </font>
    <font>
      <b/>
      <sz val="11"/>
      <color indexed="9"/>
      <name val="宋体"/>
      <family val="3"/>
      <charset val="134"/>
    </font>
    <font>
      <u/>
      <sz val="11"/>
      <name val="宋体"/>
      <family val="3"/>
      <charset val="134"/>
    </font>
    <font>
      <sz val="9"/>
      <name val="smartSimSun"/>
      <charset val="134"/>
    </font>
    <font>
      <b/>
      <sz val="10"/>
      <name val="方正仿宋简体"/>
      <charset val="134"/>
    </font>
    <font>
      <sz val="10"/>
      <name val="smartSimSun"/>
      <charset val="134"/>
    </font>
    <font>
      <sz val="10"/>
      <color theme="1"/>
      <name val="宋体"/>
      <family val="3"/>
      <charset val="134"/>
      <scheme val="minor"/>
    </font>
    <font>
      <sz val="10"/>
      <color rgb="FFFF0000"/>
      <name val="宋体"/>
      <family val="3"/>
      <charset val="134"/>
      <scheme val="minor"/>
    </font>
    <font>
      <sz val="10"/>
      <name val="方正仿宋简体"/>
      <charset val="134"/>
    </font>
    <font>
      <sz val="10"/>
      <color indexed="8"/>
      <name val="宋体"/>
      <family val="3"/>
      <charset val="134"/>
      <scheme val="minor"/>
    </font>
    <font>
      <sz val="9"/>
      <name val="smartSimSun"/>
      <family val="2"/>
    </font>
    <font>
      <sz val="14"/>
      <name val="宋体"/>
      <family val="3"/>
      <charset val="134"/>
    </font>
    <font>
      <sz val="14"/>
      <name val="宋体"/>
      <family val="3"/>
      <charset val="134"/>
      <scheme val="minor"/>
    </font>
    <font>
      <sz val="16"/>
      <name val="宋体"/>
      <family val="3"/>
      <charset val="134"/>
      <scheme val="minor"/>
    </font>
  </fonts>
  <fills count="10">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26"/>
        <bgColor indexed="64"/>
      </patternFill>
    </fill>
    <fill>
      <patternFill patternType="solid">
        <fgColor indexed="42"/>
        <bgColor indexed="64"/>
      </patternFill>
    </fill>
    <fill>
      <patternFill patternType="solid">
        <fgColor indexed="47"/>
        <bgColor indexed="64"/>
      </patternFill>
    </fill>
    <fill>
      <patternFill patternType="solid">
        <fgColor indexed="5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60">
    <xf numFmtId="0" fontId="0" fillId="0" borderId="0">
      <alignment horizontal="center" vertical="center"/>
    </xf>
    <xf numFmtId="0" fontId="21" fillId="3" borderId="3" applyNumberFormat="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9" fontId="23" fillId="0" borderId="0" applyFont="0" applyFill="0" applyBorder="0" applyAlignment="0" applyProtection="0">
      <alignment vertical="center"/>
    </xf>
    <xf numFmtId="0" fontId="15" fillId="0" borderId="0"/>
    <xf numFmtId="0" fontId="12" fillId="0" borderId="0">
      <alignment vertical="center"/>
    </xf>
    <xf numFmtId="0" fontId="24" fillId="0" borderId="0"/>
    <xf numFmtId="0" fontId="25" fillId="0" borderId="4" applyNumberFormat="0" applyFill="0" applyAlignment="0" applyProtection="0">
      <alignment vertical="center"/>
    </xf>
    <xf numFmtId="0" fontId="26" fillId="3" borderId="5" applyNumberFormat="0" applyAlignment="0" applyProtection="0">
      <alignment vertical="center"/>
    </xf>
    <xf numFmtId="0" fontId="27" fillId="4" borderId="0" applyNumberFormat="0" applyBorder="0" applyAlignment="0" applyProtection="0">
      <alignment vertical="center"/>
    </xf>
    <xf numFmtId="0" fontId="15" fillId="0" borderId="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30" fillId="0" borderId="0" applyNumberFormat="0" applyFont="0" applyFill="0" applyBorder="0" applyAlignment="0" applyProtection="0">
      <alignment vertical="top"/>
      <protection locked="0"/>
    </xf>
    <xf numFmtId="0" fontId="29" fillId="0" borderId="0" applyNumberFormat="0" applyFill="0" applyBorder="0" applyAlignment="0" applyProtection="0">
      <alignment vertical="center"/>
    </xf>
    <xf numFmtId="0" fontId="31" fillId="5"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pplyNumberFormat="0" applyFont="0" applyFill="0" applyBorder="0" applyAlignment="0" applyProtection="0">
      <alignment vertical="top"/>
      <protection locked="0"/>
    </xf>
    <xf numFmtId="0" fontId="34" fillId="0" borderId="0">
      <alignment vertical="center"/>
    </xf>
    <xf numFmtId="0" fontId="15" fillId="0" borderId="0">
      <alignment vertical="center"/>
    </xf>
    <xf numFmtId="0" fontId="15" fillId="0" borderId="0">
      <alignment vertical="center"/>
    </xf>
    <xf numFmtId="0" fontId="30" fillId="0" borderId="0" applyNumberFormat="0" applyFont="0" applyFill="0" applyBorder="0" applyAlignment="0" applyProtection="0">
      <alignment vertical="top"/>
      <protection locked="0"/>
    </xf>
    <xf numFmtId="0" fontId="15" fillId="0" borderId="0">
      <alignment vertical="center"/>
    </xf>
    <xf numFmtId="0" fontId="15" fillId="0" borderId="0"/>
    <xf numFmtId="0" fontId="15" fillId="0" borderId="0">
      <alignment vertical="center"/>
    </xf>
    <xf numFmtId="0" fontId="12" fillId="0" borderId="0">
      <alignment vertical="center"/>
    </xf>
    <xf numFmtId="0" fontId="23" fillId="0" borderId="0">
      <alignment vertical="center"/>
    </xf>
    <xf numFmtId="0" fontId="12" fillId="0" borderId="0">
      <alignment vertical="center"/>
    </xf>
    <xf numFmtId="0" fontId="23" fillId="0" borderId="0">
      <alignment vertical="center"/>
    </xf>
    <xf numFmtId="0" fontId="23" fillId="0" borderId="0">
      <alignment vertical="center"/>
    </xf>
    <xf numFmtId="0" fontId="39" fillId="0" borderId="0">
      <alignment vertical="center"/>
    </xf>
    <xf numFmtId="0" fontId="15" fillId="0" borderId="0"/>
    <xf numFmtId="0" fontId="12" fillId="0" borderId="0">
      <alignment vertical="center"/>
    </xf>
    <xf numFmtId="0" fontId="15" fillId="0" borderId="0">
      <alignment vertical="center"/>
    </xf>
    <xf numFmtId="0" fontId="15" fillId="0" borderId="0"/>
    <xf numFmtId="0" fontId="15" fillId="0" borderId="0">
      <alignment vertical="center"/>
    </xf>
    <xf numFmtId="0" fontId="12" fillId="0" borderId="0">
      <alignment vertical="center"/>
    </xf>
    <xf numFmtId="0" fontId="15" fillId="0" borderId="0">
      <alignment vertical="center"/>
    </xf>
    <xf numFmtId="0" fontId="12" fillId="0" borderId="0"/>
    <xf numFmtId="0" fontId="15" fillId="0" borderId="0">
      <alignment vertical="center"/>
    </xf>
    <xf numFmtId="0" fontId="23" fillId="0" borderId="0"/>
    <xf numFmtId="0" fontId="15" fillId="0" borderId="0">
      <alignment vertical="center"/>
    </xf>
    <xf numFmtId="0" fontId="23" fillId="0" borderId="0">
      <alignment vertical="center"/>
    </xf>
    <xf numFmtId="0" fontId="23" fillId="0" borderId="0"/>
    <xf numFmtId="0" fontId="23" fillId="0" borderId="0"/>
    <xf numFmtId="0" fontId="23" fillId="0" borderId="0"/>
    <xf numFmtId="0" fontId="15" fillId="0" borderId="0">
      <alignment vertical="center"/>
    </xf>
    <xf numFmtId="0" fontId="23" fillId="0" borderId="0"/>
    <xf numFmtId="0" fontId="35" fillId="7" borderId="0" applyNumberFormat="0" applyBorder="0" applyAlignment="0" applyProtection="0">
      <alignment vertical="center"/>
    </xf>
    <xf numFmtId="0" fontId="40" fillId="0" borderId="10" applyNumberFormat="0" applyFill="0" applyAlignment="0" applyProtection="0">
      <alignment vertical="center"/>
    </xf>
    <xf numFmtId="0" fontId="41" fillId="9" borderId="11" applyNumberFormat="0" applyAlignment="0" applyProtection="0">
      <alignment vertical="center"/>
    </xf>
    <xf numFmtId="0" fontId="3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6" fillId="0" borderId="9" applyNumberFormat="0" applyFill="0" applyAlignment="0" applyProtection="0">
      <alignment vertical="center"/>
    </xf>
    <xf numFmtId="0" fontId="31" fillId="5" borderId="0" applyNumberFormat="0" applyBorder="0" applyProtection="0">
      <alignment vertical="center"/>
    </xf>
    <xf numFmtId="0" fontId="38" fillId="8" borderId="3" applyNumberFormat="0" applyAlignment="0" applyProtection="0">
      <alignment vertical="center"/>
    </xf>
    <xf numFmtId="0" fontId="15" fillId="6" borderId="8" applyNumberFormat="0" applyFont="0" applyAlignment="0" applyProtection="0">
      <alignment vertical="center"/>
    </xf>
    <xf numFmtId="178" fontId="33" fillId="0" borderId="0" applyFont="0" applyFill="0" applyBorder="0" applyAlignment="0" applyProtection="0"/>
  </cellStyleXfs>
  <cellXfs count="91">
    <xf numFmtId="0" fontId="0" fillId="0" borderId="0" xfId="0">
      <alignment horizontal="center" vertical="center"/>
    </xf>
    <xf numFmtId="0" fontId="1" fillId="0" borderId="0" xfId="0" applyFont="1" applyFill="1" applyAlignment="1" applyProtection="1">
      <alignment vertical="center"/>
    </xf>
    <xf numFmtId="0" fontId="2" fillId="0" borderId="0" xfId="0" applyFont="1" applyFill="1" applyAlignment="1" applyProtection="1">
      <alignment vertical="center"/>
    </xf>
    <xf numFmtId="0" fontId="2" fillId="2" borderId="0" xfId="0" applyFont="1" applyFill="1" applyAlignment="1" applyProtection="1">
      <alignment vertical="center"/>
    </xf>
    <xf numFmtId="0" fontId="2" fillId="0" borderId="0" xfId="0" applyFont="1" applyFill="1" applyAlignment="1" applyProtection="1">
      <alignment horizontal="center" vertical="center"/>
    </xf>
    <xf numFmtId="177" fontId="2" fillId="0" borderId="0" xfId="0" applyNumberFormat="1" applyFont="1" applyFill="1" applyAlignment="1" applyProtection="1">
      <alignment horizontal="center" vertical="center"/>
    </xf>
    <xf numFmtId="177" fontId="2" fillId="0" borderId="0" xfId="0" applyNumberFormat="1" applyFont="1" applyFill="1" applyAlignment="1" applyProtection="1">
      <alignment vertical="center"/>
    </xf>
    <xf numFmtId="0" fontId="3"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178" fontId="5" fillId="0" borderId="1" xfId="0" applyNumberFormat="1" applyFont="1" applyFill="1" applyBorder="1" applyAlignment="1" applyProtection="1">
      <alignment horizontal="center" vertical="center" wrapText="1" shrinkToFit="1"/>
    </xf>
    <xf numFmtId="177" fontId="5" fillId="0" borderId="1" xfId="0" applyNumberFormat="1" applyFont="1" applyFill="1" applyBorder="1" applyAlignment="1" applyProtection="1">
      <alignment horizontal="center" vertical="center" wrapText="1" shrinkToFit="1"/>
    </xf>
    <xf numFmtId="0" fontId="6" fillId="0" borderId="1" xfId="0" applyFont="1" applyFill="1" applyBorder="1" applyAlignment="1" applyProtection="1">
      <alignment horizontal="center" vertical="center" wrapText="1" shrinkToFit="1"/>
    </xf>
    <xf numFmtId="0" fontId="6" fillId="2"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9" fillId="0" borderId="0" xfId="0" applyFont="1" applyAlignment="1" applyProtection="1">
      <alignment wrapText="1"/>
    </xf>
    <xf numFmtId="0" fontId="10" fillId="0" borderId="0" xfId="0" applyFont="1" applyAlignment="1" applyProtection="1"/>
    <xf numFmtId="178" fontId="11" fillId="0" borderId="0" xfId="0" applyNumberFormat="1" applyFont="1" applyAlignment="1" applyProtection="1">
      <alignment horizontal="center" vertical="center" shrinkToFit="1"/>
    </xf>
    <xf numFmtId="177" fontId="11" fillId="0" borderId="0" xfId="0" applyNumberFormat="1" applyFont="1" applyAlignment="1" applyProtection="1">
      <alignment horizontal="center" vertical="center" shrinkToFit="1"/>
    </xf>
    <xf numFmtId="0" fontId="10" fillId="0" borderId="0" xfId="0" applyFont="1" applyAlignment="1" applyProtection="1">
      <alignment shrinkToFit="1"/>
    </xf>
    <xf numFmtId="0" fontId="0" fillId="0" borderId="0" xfId="0" applyFont="1" applyAlignment="1" applyProtection="1"/>
    <xf numFmtId="0" fontId="5" fillId="0" borderId="1" xfId="0" applyFont="1" applyFill="1" applyBorder="1" applyAlignment="1" applyProtection="1">
      <alignment horizontal="center" vertical="center" wrapText="1"/>
    </xf>
    <xf numFmtId="0" fontId="0" fillId="0" borderId="0" xfId="0" applyFont="1" applyFill="1" applyAlignment="1" applyProtection="1"/>
    <xf numFmtId="176" fontId="5" fillId="0" borderId="1" xfId="0" applyNumberFormat="1" applyFont="1" applyFill="1" applyBorder="1" applyAlignment="1" applyProtection="1">
      <alignment horizontal="center" vertical="center" wrapText="1" shrinkToFit="1"/>
    </xf>
    <xf numFmtId="0" fontId="13" fillId="0" borderId="0" xfId="0" applyFont="1" applyFill="1" applyAlignment="1" applyProtection="1">
      <alignment horizontal="center" vertical="center" wrapText="1"/>
    </xf>
    <xf numFmtId="0" fontId="16" fillId="0" borderId="0" xfId="11" applyFont="1" applyAlignment="1">
      <alignment horizontal="left"/>
    </xf>
    <xf numFmtId="0" fontId="16" fillId="0" borderId="0" xfId="11" applyFont="1" applyAlignment="1">
      <alignment horizontal="center"/>
    </xf>
    <xf numFmtId="0" fontId="8" fillId="0" borderId="0" xfId="5" applyFont="1" applyAlignment="1" applyProtection="1">
      <alignment horizontal="left" vertical="center" wrapText="1"/>
      <protection locked="0"/>
    </xf>
    <xf numFmtId="0" fontId="0" fillId="0" borderId="0" xfId="0" applyProtection="1">
      <alignment horizontal="center" vertical="center"/>
      <protection locked="0"/>
    </xf>
    <xf numFmtId="0" fontId="18" fillId="0" borderId="0" xfId="0" applyFont="1" applyAlignment="1" applyProtection="1">
      <alignment horizontal="justify" vertical="center"/>
    </xf>
    <xf numFmtId="0" fontId="17" fillId="0" borderId="0" xfId="0" applyFont="1" applyAlignment="1" applyProtection="1">
      <alignment horizontal="justify" vertical="center"/>
    </xf>
    <xf numFmtId="0" fontId="19" fillId="0" borderId="0" xfId="0" applyFont="1" applyAlignment="1" applyProtection="1">
      <alignment horizontal="justify" vertical="center"/>
      <protection locked="0"/>
    </xf>
    <xf numFmtId="0" fontId="20" fillId="0" borderId="0" xfId="0" applyFont="1" applyAlignment="1" applyProtection="1">
      <alignment horizontal="justify" vertical="center"/>
      <protection locked="0"/>
    </xf>
    <xf numFmtId="0" fontId="7" fillId="0" borderId="2" xfId="0"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center" shrinkToFit="1"/>
    </xf>
    <xf numFmtId="0" fontId="33" fillId="0" borderId="0" xfId="0" applyFont="1" applyFill="1" applyAlignment="1" applyProtection="1"/>
    <xf numFmtId="0" fontId="45" fillId="0" borderId="0" xfId="0" applyFont="1" applyAlignment="1" applyProtection="1"/>
    <xf numFmtId="0" fontId="46" fillId="0" borderId="1" xfId="0" applyFont="1" applyFill="1" applyBorder="1" applyAlignment="1" applyProtection="1">
      <alignment horizontal="center" vertical="center" wrapText="1"/>
    </xf>
    <xf numFmtId="49" fontId="46" fillId="0" borderId="1" xfId="0" applyNumberFormat="1" applyFont="1" applyFill="1" applyBorder="1" applyAlignment="1" applyProtection="1">
      <alignment horizontal="center" vertical="center" shrinkToFit="1"/>
    </xf>
    <xf numFmtId="0" fontId="46" fillId="0" borderId="1" xfId="0" applyFont="1" applyFill="1" applyBorder="1" applyAlignment="1" applyProtection="1">
      <alignment horizontal="left" vertical="center" wrapText="1"/>
    </xf>
    <xf numFmtId="177" fontId="46" fillId="0" borderId="1" xfId="0" applyNumberFormat="1" applyFont="1" applyFill="1" applyBorder="1" applyAlignment="1" applyProtection="1">
      <alignment horizontal="center" vertical="center" shrinkToFit="1"/>
    </xf>
    <xf numFmtId="180" fontId="46" fillId="0" borderId="1" xfId="0" applyNumberFormat="1" applyFont="1" applyFill="1" applyBorder="1" applyAlignment="1" applyProtection="1">
      <alignment horizontal="center" vertical="center" shrinkToFit="1"/>
    </xf>
    <xf numFmtId="0" fontId="47" fillId="0" borderId="1" xfId="0" applyFont="1" applyFill="1" applyBorder="1" applyAlignment="1" applyProtection="1">
      <alignment horizontal="center" vertical="center" shrinkToFit="1"/>
    </xf>
    <xf numFmtId="176" fontId="48" fillId="0" borderId="0" xfId="0" applyNumberFormat="1" applyFont="1" applyFill="1" applyBorder="1" applyAlignment="1" applyProtection="1">
      <alignment horizontal="center" vertical="center" wrapText="1"/>
    </xf>
    <xf numFmtId="177" fontId="7" fillId="0" borderId="1" xfId="0" applyNumberFormat="1" applyFont="1" applyFill="1" applyBorder="1" applyAlignment="1" applyProtection="1">
      <alignment horizontal="center" vertical="center" shrinkToFit="1"/>
    </xf>
    <xf numFmtId="177" fontId="7" fillId="0" borderId="1" xfId="0" applyNumberFormat="1"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wrapText="1" shrinkToFit="1"/>
    </xf>
    <xf numFmtId="181" fontId="49" fillId="0" borderId="1" xfId="28" applyNumberFormat="1" applyFont="1" applyBorder="1" applyAlignment="1">
      <alignment horizontal="center" vertical="center" wrapText="1"/>
    </xf>
    <xf numFmtId="177" fontId="7" fillId="0" borderId="1" xfId="0" applyNumberFormat="1" applyFont="1" applyFill="1" applyBorder="1" applyAlignment="1" applyProtection="1">
      <alignment horizontal="center" vertical="center" wrapText="1" shrinkToFit="1"/>
    </xf>
    <xf numFmtId="0" fontId="9" fillId="0"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49" fontId="44" fillId="0" borderId="1" xfId="0" applyNumberFormat="1" applyFont="1" applyFill="1" applyBorder="1" applyAlignment="1" applyProtection="1">
      <alignment horizontal="center" vertical="center" shrinkToFit="1"/>
    </xf>
    <xf numFmtId="177" fontId="44" fillId="0" borderId="1" xfId="0" applyNumberFormat="1" applyFont="1" applyFill="1" applyBorder="1" applyAlignment="1" applyProtection="1">
      <alignment horizontal="center" vertical="center" shrinkToFit="1"/>
    </xf>
    <xf numFmtId="180" fontId="44" fillId="0" borderId="1" xfId="0" applyNumberFormat="1" applyFont="1" applyFill="1" applyBorder="1" applyAlignment="1" applyProtection="1">
      <alignment horizontal="center" vertical="center" shrinkToFit="1"/>
    </xf>
    <xf numFmtId="0" fontId="33" fillId="0" borderId="1" xfId="0" applyFont="1" applyFill="1" applyBorder="1" applyAlignment="1" applyProtection="1">
      <alignment horizontal="center" vertical="center" shrinkToFit="1"/>
    </xf>
    <xf numFmtId="180" fontId="7" fillId="0" borderId="1" xfId="0" applyNumberFormat="1" applyFont="1" applyFill="1" applyBorder="1" applyAlignment="1" applyProtection="1">
      <alignment horizontal="center" vertical="center" shrinkToFit="1"/>
    </xf>
    <xf numFmtId="0" fontId="7" fillId="0" borderId="1" xfId="0" applyFont="1" applyFill="1" applyBorder="1" applyAlignment="1" applyProtection="1">
      <alignment horizontal="left" vertical="center" wrapText="1"/>
    </xf>
    <xf numFmtId="179" fontId="7" fillId="0" borderId="1" xfId="0" applyNumberFormat="1"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shrinkToFit="1"/>
    </xf>
    <xf numFmtId="0" fontId="45" fillId="0" borderId="0" xfId="0" applyFont="1" applyFill="1" applyAlignment="1" applyProtection="1">
      <alignment wrapText="1"/>
    </xf>
    <xf numFmtId="0" fontId="45" fillId="0" borderId="0" xfId="0" applyFont="1" applyFill="1" applyAlignment="1" applyProtection="1">
      <alignment horizontal="center" vertical="center" wrapText="1"/>
    </xf>
    <xf numFmtId="0" fontId="7" fillId="0" borderId="2" xfId="0" applyFont="1" applyFill="1" applyBorder="1" applyAlignment="1" applyProtection="1">
      <alignment horizontal="left" vertical="center" wrapText="1"/>
    </xf>
    <xf numFmtId="0" fontId="45"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179" fontId="6" fillId="0" borderId="1" xfId="0" applyNumberFormat="1" applyFont="1" applyFill="1" applyBorder="1" applyAlignment="1" applyProtection="1">
      <alignment horizontal="center" vertical="center" wrapText="1"/>
    </xf>
    <xf numFmtId="180" fontId="7" fillId="0" borderId="1" xfId="0" applyNumberFormat="1" applyFont="1" applyFill="1" applyBorder="1" applyAlignment="1" applyProtection="1">
      <alignment horizontal="center" vertical="center" wrapText="1"/>
    </xf>
    <xf numFmtId="179" fontId="6" fillId="0" borderId="1" xfId="0" applyNumberFormat="1" applyFont="1" applyFill="1" applyBorder="1" applyAlignment="1" applyProtection="1">
      <alignment horizontal="center" vertical="center" wrapText="1" shrinkToFit="1"/>
    </xf>
    <xf numFmtId="0" fontId="7" fillId="0" borderId="0" xfId="0" applyFont="1" applyFill="1" applyAlignment="1" applyProtection="1">
      <alignment wrapText="1"/>
    </xf>
    <xf numFmtId="178" fontId="6" fillId="0" borderId="1" xfId="0" applyNumberFormat="1" applyFont="1" applyFill="1" applyBorder="1" applyAlignment="1" applyProtection="1">
      <alignment horizontal="center" vertical="center" wrapText="1" shrinkToFit="1"/>
    </xf>
    <xf numFmtId="0" fontId="52" fillId="0" borderId="2" xfId="0" applyFont="1" applyFill="1" applyBorder="1" applyAlignment="1" applyProtection="1">
      <alignment horizontal="center" vertical="center" wrapText="1"/>
    </xf>
    <xf numFmtId="0" fontId="52" fillId="0" borderId="13" xfId="0" applyFont="1" applyFill="1" applyBorder="1" applyAlignment="1" applyProtection="1">
      <alignment horizontal="center" vertical="center" wrapText="1"/>
    </xf>
    <xf numFmtId="0" fontId="51" fillId="0" borderId="16" xfId="11" applyFont="1" applyBorder="1" applyAlignment="1">
      <alignment horizontal="center" vertical="center" wrapText="1"/>
    </xf>
    <xf numFmtId="0" fontId="52" fillId="0" borderId="12" xfId="0" applyFont="1" applyFill="1" applyBorder="1" applyAlignment="1" applyProtection="1">
      <alignment horizontal="center" vertical="center" wrapText="1"/>
    </xf>
    <xf numFmtId="0" fontId="52" fillId="0" borderId="1" xfId="0" applyFont="1" applyFill="1" applyBorder="1" applyAlignment="1" applyProtection="1">
      <alignment horizontal="center" vertical="center" wrapText="1"/>
    </xf>
    <xf numFmtId="0" fontId="52" fillId="0" borderId="14" xfId="0" applyFont="1" applyFill="1" applyBorder="1" applyAlignment="1" applyProtection="1">
      <alignment horizontal="center" vertical="center" wrapText="1"/>
    </xf>
    <xf numFmtId="0" fontId="52" fillId="0" borderId="17" xfId="0" applyFont="1" applyFill="1" applyBorder="1" applyAlignment="1" applyProtection="1">
      <alignment horizontal="center" vertical="center" wrapText="1"/>
    </xf>
    <xf numFmtId="0" fontId="52" fillId="0" borderId="15" xfId="0" applyFont="1" applyBorder="1" applyAlignment="1">
      <alignment horizontal="center" vertical="center"/>
    </xf>
    <xf numFmtId="0" fontId="52" fillId="0" borderId="18" xfId="0" applyFont="1" applyFill="1" applyBorder="1" applyAlignment="1" applyProtection="1">
      <alignment horizontal="center" vertical="center" wrapText="1"/>
    </xf>
    <xf numFmtId="0" fontId="52" fillId="0" borderId="1" xfId="0" applyFont="1" applyFill="1" applyBorder="1" applyAlignment="1" applyProtection="1">
      <alignment horizontal="center" vertical="center" wrapText="1"/>
    </xf>
    <xf numFmtId="0" fontId="52" fillId="0" borderId="14" xfId="0" applyFont="1" applyFill="1" applyBorder="1" applyAlignment="1" applyProtection="1">
      <alignment horizontal="center" vertical="center" wrapText="1"/>
    </xf>
    <xf numFmtId="0" fontId="8" fillId="0" borderId="0" xfId="5" applyFont="1" applyBorder="1" applyAlignment="1" applyProtection="1">
      <alignment horizontal="left" vertical="center" wrapText="1"/>
      <protection locked="0"/>
    </xf>
    <xf numFmtId="0" fontId="53" fillId="0" borderId="0" xfId="11" applyFont="1" applyAlignment="1">
      <alignment horizontal="center" vertical="center" wrapText="1"/>
    </xf>
    <xf numFmtId="0" fontId="51" fillId="0" borderId="0" xfId="11" applyFont="1" applyFill="1" applyBorder="1" applyAlignment="1">
      <alignment horizontal="left" vertical="center"/>
    </xf>
    <xf numFmtId="0" fontId="4" fillId="2"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8" fillId="0" borderId="0" xfId="5" applyFont="1" applyFill="1" applyBorder="1" applyAlignment="1" applyProtection="1">
      <alignment horizontal="left" wrapText="1"/>
      <protection locked="0"/>
    </xf>
    <xf numFmtId="0" fontId="3" fillId="0" borderId="0" xfId="0" applyFont="1" applyFill="1" applyBorder="1" applyAlignment="1" applyProtection="1">
      <alignment horizontal="center" vertical="center" wrapText="1"/>
    </xf>
    <xf numFmtId="0" fontId="7" fillId="2" borderId="0" xfId="0" applyFont="1" applyFill="1" applyBorder="1" applyAlignment="1" applyProtection="1">
      <alignment horizontal="left" vertical="center" wrapText="1"/>
    </xf>
  </cellXfs>
  <cellStyles count="60">
    <cellStyle name="百分比 2" xfId="4"/>
    <cellStyle name="标题 1 2" xfId="8"/>
    <cellStyle name="标题 2 2" xfId="12"/>
    <cellStyle name="标题 3 2" xfId="13"/>
    <cellStyle name="标题 4 2" xfId="15"/>
    <cellStyle name="标题 5" xfId="2"/>
    <cellStyle name="差 2" xfId="16"/>
    <cellStyle name="常规" xfId="0" builtinId="0"/>
    <cellStyle name="常规 10" xfId="11"/>
    <cellStyle name="常规 10 2 2 2" xfId="17"/>
    <cellStyle name="常规 11" xfId="18"/>
    <cellStyle name="常规 12" xfId="6"/>
    <cellStyle name="常规 13" xfId="19"/>
    <cellStyle name="常规 14" xfId="20"/>
    <cellStyle name="常规 15" xfId="21"/>
    <cellStyle name="常规 16" xfId="7"/>
    <cellStyle name="常规 17" xfId="14"/>
    <cellStyle name="常规 18" xfId="23"/>
    <cellStyle name="常规 19" xfId="24"/>
    <cellStyle name="常规 2" xfId="25"/>
    <cellStyle name="常规 2 2" xfId="26"/>
    <cellStyle name="常规 2 2 2" xfId="27"/>
    <cellStyle name="常规 2 3" xfId="28"/>
    <cellStyle name="常规 2 4" xfId="29"/>
    <cellStyle name="常规 2 5" xfId="30"/>
    <cellStyle name="常规 2 6" xfId="31"/>
    <cellStyle name="常规 20" xfId="22"/>
    <cellStyle name="常规 3" xfId="32"/>
    <cellStyle name="常规 3 2" xfId="33"/>
    <cellStyle name="常规 3 2 2" xfId="34"/>
    <cellStyle name="常规 3 3" xfId="35"/>
    <cellStyle name="常规 37 4 2" xfId="36"/>
    <cellStyle name="常规 4" xfId="37"/>
    <cellStyle name="常规 4 2" xfId="38"/>
    <cellStyle name="常规 402" xfId="39"/>
    <cellStyle name="常规 48" xfId="40"/>
    <cellStyle name="常规 5" xfId="41"/>
    <cellStyle name="常规 5 2" xfId="5"/>
    <cellStyle name="常规 6" xfId="3"/>
    <cellStyle name="常规 68 3" xfId="42"/>
    <cellStyle name="常规 7" xfId="44"/>
    <cellStyle name="常规 71 3" xfId="45"/>
    <cellStyle name="常规 75 3" xfId="46"/>
    <cellStyle name="常规 78 3" xfId="47"/>
    <cellStyle name="常规 8" xfId="48"/>
    <cellStyle name="常规 9" xfId="43"/>
    <cellStyle name="常规 96 3" xfId="49"/>
    <cellStyle name="好 2" xfId="50"/>
    <cellStyle name="汇总 2" xfId="51"/>
    <cellStyle name="计算 2" xfId="1"/>
    <cellStyle name="检查单元格 2" xfId="52"/>
    <cellStyle name="解释性文本 2" xfId="53"/>
    <cellStyle name="警告文本 2" xfId="54"/>
    <cellStyle name="链接单元格 2" xfId="55"/>
    <cellStyle name="强调文字颜色 5 4" xfId="56"/>
    <cellStyle name="适中 2" xfId="10"/>
    <cellStyle name="输出 2" xfId="9"/>
    <cellStyle name="输入 2" xfId="57"/>
    <cellStyle name="注释 2" xfId="58"/>
    <cellStyle name="콤마 [0]_1202" xfId="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
  <sheetViews>
    <sheetView topLeftCell="A10" zoomScale="115" zoomScaleNormal="115" workbookViewId="0">
      <selection activeCell="A15" sqref="A15"/>
    </sheetView>
  </sheetViews>
  <sheetFormatPr defaultColWidth="9" defaultRowHeight="14.25"/>
  <cols>
    <col min="1" max="1" width="73.875" style="30" customWidth="1"/>
    <col min="2" max="16384" width="9" style="30"/>
  </cols>
  <sheetData>
    <row r="1" spans="1:1" ht="25.5" customHeight="1">
      <c r="A1" s="31" t="s">
        <v>0</v>
      </c>
    </row>
    <row r="2" spans="1:1" ht="55.5" customHeight="1">
      <c r="A2" s="32" t="s">
        <v>1</v>
      </c>
    </row>
    <row r="3" spans="1:1" ht="37.5" customHeight="1">
      <c r="A3" s="32" t="s">
        <v>2</v>
      </c>
    </row>
    <row r="4" spans="1:1" ht="69" customHeight="1">
      <c r="A4" s="32" t="s">
        <v>3</v>
      </c>
    </row>
    <row r="5" spans="1:1" ht="58.5" customHeight="1">
      <c r="A5" s="32" t="s">
        <v>73</v>
      </c>
    </row>
    <row r="6" spans="1:1" ht="37.5" customHeight="1">
      <c r="A6" s="32" t="s">
        <v>74</v>
      </c>
    </row>
    <row r="7" spans="1:1" ht="32.25" customHeight="1">
      <c r="A7" s="32" t="s">
        <v>4</v>
      </c>
    </row>
    <row r="8" spans="1:1" ht="34.5" customHeight="1">
      <c r="A8" s="32" t="s">
        <v>5</v>
      </c>
    </row>
    <row r="9" spans="1:1" ht="24.75" customHeight="1">
      <c r="A9" s="31" t="s">
        <v>6</v>
      </c>
    </row>
    <row r="10" spans="1:1" ht="27.75" customHeight="1">
      <c r="A10" s="32" t="s">
        <v>7</v>
      </c>
    </row>
    <row r="11" spans="1:1" ht="55.5" customHeight="1">
      <c r="A11" s="32" t="s">
        <v>77</v>
      </c>
    </row>
    <row r="12" spans="1:1" ht="55.5" customHeight="1">
      <c r="A12" s="32" t="s">
        <v>76</v>
      </c>
    </row>
    <row r="13" spans="1:1" ht="42.75" customHeight="1">
      <c r="A13" s="32" t="s">
        <v>8</v>
      </c>
    </row>
    <row r="14" spans="1:1" ht="34.5" customHeight="1">
      <c r="A14" s="32" t="s">
        <v>88</v>
      </c>
    </row>
    <row r="15" spans="1:1" ht="55.5" customHeight="1">
      <c r="A15" s="32" t="s">
        <v>93</v>
      </c>
    </row>
    <row r="16" spans="1:1" ht="55.5" customHeight="1">
      <c r="A16" s="32" t="s">
        <v>75</v>
      </c>
    </row>
    <row r="17" spans="1:1" ht="36" customHeight="1">
      <c r="A17" s="32" t="s">
        <v>9</v>
      </c>
    </row>
    <row r="18" spans="1:1" ht="46.5" customHeight="1">
      <c r="A18" s="32" t="s">
        <v>10</v>
      </c>
    </row>
    <row r="19" spans="1:1" ht="30.75" customHeight="1">
      <c r="A19" s="31" t="s">
        <v>11</v>
      </c>
    </row>
    <row r="20" spans="1:1" ht="23.25" customHeight="1">
      <c r="A20" s="32" t="s">
        <v>12</v>
      </c>
    </row>
    <row r="21" spans="1:1" ht="23.25" customHeight="1">
      <c r="A21" s="31" t="s">
        <v>13</v>
      </c>
    </row>
    <row r="22" spans="1:1" ht="24.75" customHeight="1">
      <c r="A22" s="32" t="s">
        <v>14</v>
      </c>
    </row>
    <row r="23" spans="1:1" ht="55.5" customHeight="1">
      <c r="A23" s="32" t="s">
        <v>15</v>
      </c>
    </row>
    <row r="24" spans="1:1" ht="20.25">
      <c r="A24" s="33"/>
    </row>
    <row r="25" spans="1:1">
      <c r="A25" s="34"/>
    </row>
    <row r="26" spans="1:1">
      <c r="A26" s="34"/>
    </row>
    <row r="27" spans="1:1">
      <c r="A27" s="34"/>
    </row>
    <row r="28" spans="1:1">
      <c r="A28" s="34"/>
    </row>
    <row r="29" spans="1:1">
      <c r="A29" s="34"/>
    </row>
    <row r="30" spans="1:1">
      <c r="A30" s="34"/>
    </row>
    <row r="31" spans="1:1">
      <c r="A31" s="34"/>
    </row>
    <row r="32" spans="1:1">
      <c r="A32" s="34"/>
    </row>
    <row r="33" spans="1:1">
      <c r="A33" s="34"/>
    </row>
    <row r="34" spans="1:1">
      <c r="A34" s="34"/>
    </row>
    <row r="35" spans="1:1">
      <c r="A35" s="34"/>
    </row>
  </sheetData>
  <sheetProtection algorithmName="SHA-512" hashValue="aqV512dOuNXQnFy0IjOCR7m54xS5uGfw8UCHWFnvz+rOgd2RMtIj7ggzgEEKxBF8F9rH2C1f22QTgdUyBMcvuA==" saltValue="dU8tE3u33yTEfrfzGZnGrg==" spinCount="100000" sheet="1" objects="1" scenarios="1" formatCells="0" formatColumns="0" insertColumns="0" insertRows="0" pivotTables="0"/>
  <customSheetViews>
    <customSheetView guid="{236E2942-962E-4209-837B-0D436F15344B}" topLeftCell="A19">
      <selection activeCell="A25" sqref="A25"/>
      <pageMargins left="0.70866141732283505" right="0.70866141732283505" top="0.74803149606299202" bottom="0.74803149606299202" header="0.31496062992126" footer="0.31496062992126"/>
      <printOptions horizontalCentered="1"/>
      <pageSetup paperSize="9" orientation="portrait"/>
    </customSheetView>
  </customSheetViews>
  <phoneticPr fontId="43" type="noConversion"/>
  <printOptions horizontalCentered="1"/>
  <pageMargins left="0.96" right="0.70866141732283505" top="0.74803149606299202" bottom="2.13" header="0.34" footer="1.05"/>
  <pageSetup paperSize="9" orientation="portrait"/>
  <headerFooter>
    <oddFooter>&amp;L响应人：        （盖单位公章）
法定代表人或其委托代理人：                （签字）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D6" sqref="D6"/>
    </sheetView>
  </sheetViews>
  <sheetFormatPr defaultColWidth="9" defaultRowHeight="14.25"/>
  <cols>
    <col min="1" max="1" width="7.375" customWidth="1"/>
    <col min="2" max="2" width="13.125" customWidth="1"/>
    <col min="3" max="3" width="27" customWidth="1"/>
    <col min="4" max="4" width="25" customWidth="1"/>
    <col min="5" max="5" width="18" customWidth="1"/>
  </cols>
  <sheetData>
    <row r="1" spans="1:5" ht="48" customHeight="1">
      <c r="A1" s="84" t="s">
        <v>91</v>
      </c>
      <c r="B1" s="84"/>
      <c r="C1" s="84"/>
      <c r="D1" s="84"/>
      <c r="E1" s="84"/>
    </row>
    <row r="2" spans="1:5" ht="33" customHeight="1" thickBot="1">
      <c r="A2" s="85" t="s">
        <v>16</v>
      </c>
      <c r="B2" s="85"/>
      <c r="C2" s="27"/>
      <c r="D2" s="28"/>
    </row>
    <row r="3" spans="1:5" ht="47.25" customHeight="1">
      <c r="A3" s="72" t="s">
        <v>17</v>
      </c>
      <c r="B3" s="72" t="s">
        <v>18</v>
      </c>
      <c r="C3" s="73" t="s">
        <v>19</v>
      </c>
      <c r="D3" s="74" t="s">
        <v>90</v>
      </c>
      <c r="E3" s="75" t="s">
        <v>20</v>
      </c>
    </row>
    <row r="4" spans="1:5" ht="47.25" customHeight="1">
      <c r="A4" s="76">
        <v>1</v>
      </c>
      <c r="B4" s="76">
        <v>100</v>
      </c>
      <c r="C4" s="77" t="s">
        <v>21</v>
      </c>
      <c r="D4" s="78">
        <f>'100章'!I11</f>
        <v>70865</v>
      </c>
      <c r="E4" s="79"/>
    </row>
    <row r="5" spans="1:5" ht="47.25" customHeight="1">
      <c r="A5" s="76">
        <v>3</v>
      </c>
      <c r="B5" s="76">
        <v>600</v>
      </c>
      <c r="C5" s="77" t="s">
        <v>68</v>
      </c>
      <c r="D5" s="78">
        <f>'600章'!I13</f>
        <v>0</v>
      </c>
      <c r="E5" s="79"/>
    </row>
    <row r="6" spans="1:5" ht="47.25" customHeight="1">
      <c r="A6" s="76">
        <v>3</v>
      </c>
      <c r="B6" s="81" t="s">
        <v>22</v>
      </c>
      <c r="C6" s="82"/>
      <c r="D6" s="78">
        <f t="shared" ref="D6" si="0">D4++D5</f>
        <v>70865</v>
      </c>
      <c r="E6" s="79"/>
    </row>
    <row r="7" spans="1:5" ht="47.25" customHeight="1">
      <c r="A7" s="76">
        <v>4</v>
      </c>
      <c r="B7" s="81" t="s">
        <v>89</v>
      </c>
      <c r="C7" s="82"/>
      <c r="D7" s="78">
        <f>ROUND(D6*0.03,0)</f>
        <v>2126</v>
      </c>
      <c r="E7" s="79"/>
    </row>
    <row r="8" spans="1:5" ht="47.25" customHeight="1" thickBot="1">
      <c r="A8" s="76">
        <v>5</v>
      </c>
      <c r="B8" s="81" t="s">
        <v>23</v>
      </c>
      <c r="C8" s="82"/>
      <c r="D8" s="80">
        <f>ROUND((D6+D7),0)</f>
        <v>72991</v>
      </c>
      <c r="E8" s="79"/>
    </row>
    <row r="9" spans="1:5" ht="36" customHeight="1"/>
    <row r="10" spans="1:5" ht="106.5" customHeight="1">
      <c r="A10" s="83" t="s">
        <v>24</v>
      </c>
      <c r="B10" s="83"/>
      <c r="C10" s="83"/>
      <c r="D10" s="29"/>
    </row>
  </sheetData>
  <sheetProtection algorithmName="SHA-512" hashValue="gCGaofefb9yGe0cwtlZBUviYAATUw5/gCL50HYlEGioCwoHQjk1gxjSaP/0nbpJoA6cDiUrNYhdY1NtpLtogOg==" saltValue="EkXCLweqC9xQvAyve3tzeg==" spinCount="100000" sheet="1" objects="1" scenarios="1"/>
  <customSheetViews>
    <customSheetView guid="{236E2942-962E-4209-837B-0D436F15344B}">
      <selection activeCell="C5" sqref="C5"/>
      <pageMargins left="0.7" right="0.7" top="0.75" bottom="0.75" header="0.3" footer="0.3"/>
      <pageSetup paperSize="9" orientation="portrait"/>
    </customSheetView>
  </customSheetViews>
  <mergeCells count="6">
    <mergeCell ref="B8:C8"/>
    <mergeCell ref="A10:C10"/>
    <mergeCell ref="A1:E1"/>
    <mergeCell ref="A2:B2"/>
    <mergeCell ref="B6:C6"/>
    <mergeCell ref="B7:C7"/>
  </mergeCells>
  <phoneticPr fontId="43" type="noConversion"/>
  <pageMargins left="0.28999999999999998" right="0.2"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A13" sqref="A13:J13"/>
    </sheetView>
  </sheetViews>
  <sheetFormatPr defaultColWidth="9" defaultRowHeight="15"/>
  <cols>
    <col min="1" max="1" width="6.25" style="18" customWidth="1"/>
    <col min="2" max="2" width="7.375" style="18" customWidth="1"/>
    <col min="3" max="3" width="18.375" style="18" customWidth="1"/>
    <col min="4" max="4" width="6" style="18" customWidth="1"/>
    <col min="5" max="5" width="6.875" style="19" customWidth="1"/>
    <col min="6" max="6" width="31.25" style="19" customWidth="1"/>
    <col min="7" max="7" width="14.5" style="19" customWidth="1"/>
    <col min="8" max="8" width="11.25" style="20" customWidth="1"/>
    <col min="9" max="9" width="10.375" style="20" customWidth="1"/>
    <col min="10" max="10" width="7.25" style="21" customWidth="1"/>
    <col min="11" max="11" width="30.625" style="22" customWidth="1"/>
    <col min="12" max="16384" width="9" style="22"/>
  </cols>
  <sheetData>
    <row r="1" spans="1:11" ht="27.95" customHeight="1">
      <c r="A1" s="89" t="s">
        <v>92</v>
      </c>
      <c r="B1" s="89"/>
      <c r="C1" s="89"/>
      <c r="D1" s="89"/>
      <c r="E1" s="89"/>
      <c r="F1" s="89"/>
      <c r="G1" s="89"/>
      <c r="H1" s="89"/>
      <c r="I1" s="89"/>
      <c r="J1" s="89"/>
      <c r="K1" s="24"/>
    </row>
    <row r="2" spans="1:11" s="2" customFormat="1" ht="28.5" customHeight="1">
      <c r="A2" s="86" t="s">
        <v>16</v>
      </c>
      <c r="B2" s="86"/>
      <c r="C2" s="86"/>
      <c r="D2" s="7"/>
      <c r="E2" s="7"/>
      <c r="F2" s="7"/>
      <c r="G2" s="7"/>
      <c r="H2" s="7"/>
      <c r="I2" s="7"/>
      <c r="J2" s="7"/>
    </row>
    <row r="3" spans="1:11" ht="31.5" customHeight="1">
      <c r="A3" s="87" t="s">
        <v>25</v>
      </c>
      <c r="B3" s="87"/>
      <c r="C3" s="87"/>
      <c r="D3" s="87"/>
      <c r="E3" s="87"/>
      <c r="F3" s="87"/>
      <c r="G3" s="87"/>
      <c r="H3" s="87"/>
      <c r="I3" s="87"/>
      <c r="J3" s="87"/>
      <c r="K3" s="24"/>
    </row>
    <row r="4" spans="1:11" s="17" customFormat="1" ht="28.5">
      <c r="A4" s="23" t="s">
        <v>17</v>
      </c>
      <c r="B4" s="23" t="s">
        <v>26</v>
      </c>
      <c r="C4" s="23" t="s">
        <v>27</v>
      </c>
      <c r="D4" s="23" t="s">
        <v>28</v>
      </c>
      <c r="E4" s="9" t="s">
        <v>29</v>
      </c>
      <c r="F4" s="9" t="s">
        <v>30</v>
      </c>
      <c r="G4" s="9" t="s">
        <v>31</v>
      </c>
      <c r="H4" s="10" t="s">
        <v>32</v>
      </c>
      <c r="I4" s="10" t="s">
        <v>33</v>
      </c>
      <c r="J4" s="25" t="s">
        <v>20</v>
      </c>
      <c r="K4" s="26"/>
    </row>
    <row r="5" spans="1:11" s="39" customFormat="1" ht="21" customHeight="1">
      <c r="A5" s="14">
        <v>1</v>
      </c>
      <c r="B5" s="15" t="s">
        <v>34</v>
      </c>
      <c r="C5" s="15" t="s">
        <v>35</v>
      </c>
      <c r="D5" s="14" t="s">
        <v>36</v>
      </c>
      <c r="E5" s="36"/>
      <c r="F5" s="36"/>
      <c r="G5" s="36"/>
      <c r="H5" s="47"/>
      <c r="I5" s="47"/>
      <c r="J5" s="37"/>
      <c r="K5" s="38"/>
    </row>
    <row r="6" spans="1:11" s="39" customFormat="1" ht="21" customHeight="1">
      <c r="A6" s="14">
        <v>2</v>
      </c>
      <c r="B6" s="15" t="s">
        <v>37</v>
      </c>
      <c r="C6" s="15" t="s">
        <v>38</v>
      </c>
      <c r="D6" s="14" t="s">
        <v>36</v>
      </c>
      <c r="E6" s="36"/>
      <c r="F6" s="36"/>
      <c r="G6" s="36"/>
      <c r="H6" s="47"/>
      <c r="I6" s="47"/>
      <c r="J6" s="37"/>
      <c r="K6" s="38"/>
    </row>
    <row r="7" spans="1:11" s="39" customFormat="1" ht="75.75" customHeight="1">
      <c r="A7" s="40">
        <v>3</v>
      </c>
      <c r="B7" s="40" t="s">
        <v>39</v>
      </c>
      <c r="C7" s="40" t="s">
        <v>40</v>
      </c>
      <c r="D7" s="40" t="s">
        <v>41</v>
      </c>
      <c r="E7" s="41" t="s">
        <v>42</v>
      </c>
      <c r="F7" s="42" t="s">
        <v>43</v>
      </c>
      <c r="G7" s="42" t="s">
        <v>44</v>
      </c>
      <c r="H7" s="43">
        <v>3000</v>
      </c>
      <c r="I7" s="44">
        <f>H7*E7</f>
        <v>3000</v>
      </c>
      <c r="J7" s="45"/>
      <c r="K7" s="46"/>
    </row>
    <row r="8" spans="1:11" s="39" customFormat="1" ht="23.25" customHeight="1">
      <c r="A8" s="14">
        <v>4</v>
      </c>
      <c r="B8" s="15" t="s">
        <v>45</v>
      </c>
      <c r="C8" s="15" t="s">
        <v>46</v>
      </c>
      <c r="D8" s="14" t="s">
        <v>36</v>
      </c>
      <c r="E8" s="36"/>
      <c r="F8" s="36"/>
      <c r="G8" s="36"/>
      <c r="H8" s="47"/>
      <c r="I8" s="58"/>
      <c r="J8" s="37"/>
      <c r="K8" s="46"/>
    </row>
    <row r="9" spans="1:11" s="39" customFormat="1" ht="25.5" customHeight="1">
      <c r="A9" s="14">
        <v>5</v>
      </c>
      <c r="B9" s="14" t="s">
        <v>47</v>
      </c>
      <c r="C9" s="14" t="s">
        <v>48</v>
      </c>
      <c r="D9" s="14" t="s">
        <v>41</v>
      </c>
      <c r="E9" s="36">
        <v>1</v>
      </c>
      <c r="F9" s="36" t="s">
        <v>49</v>
      </c>
      <c r="G9" s="36"/>
      <c r="H9" s="48"/>
      <c r="I9" s="58">
        <f>ROUND(H9*E9,0)</f>
        <v>0</v>
      </c>
      <c r="J9" s="49"/>
      <c r="K9" s="46"/>
    </row>
    <row r="10" spans="1:11" s="39" customFormat="1" ht="57" customHeight="1">
      <c r="A10" s="14">
        <v>6</v>
      </c>
      <c r="B10" s="14" t="s">
        <v>50</v>
      </c>
      <c r="C10" s="14" t="s">
        <v>51</v>
      </c>
      <c r="D10" s="14" t="s">
        <v>41</v>
      </c>
      <c r="E10" s="36">
        <v>1</v>
      </c>
      <c r="F10" s="42" t="s">
        <v>94</v>
      </c>
      <c r="G10" s="42" t="s">
        <v>52</v>
      </c>
      <c r="H10" s="50">
        <v>67865</v>
      </c>
      <c r="I10" s="58">
        <f>ROUND(H10*E10,0)</f>
        <v>67865</v>
      </c>
      <c r="J10" s="51"/>
      <c r="K10" s="46"/>
    </row>
    <row r="11" spans="1:11" s="39" customFormat="1" ht="29.25" customHeight="1">
      <c r="A11" s="52"/>
      <c r="B11" s="52"/>
      <c r="C11" s="53" t="s">
        <v>53</v>
      </c>
      <c r="D11" s="52"/>
      <c r="E11" s="54"/>
      <c r="F11" s="54"/>
      <c r="G11" s="54"/>
      <c r="H11" s="55"/>
      <c r="I11" s="56">
        <f>ROUND(SUM(I7:I10),0)</f>
        <v>70865</v>
      </c>
      <c r="J11" s="57"/>
      <c r="K11" s="38"/>
    </row>
    <row r="13" spans="1:11" ht="37.5" customHeight="1">
      <c r="A13" s="88" t="s">
        <v>98</v>
      </c>
      <c r="B13" s="88"/>
      <c r="C13" s="88"/>
      <c r="D13" s="88"/>
      <c r="E13" s="88"/>
      <c r="F13" s="88"/>
      <c r="G13" s="88"/>
      <c r="H13" s="88"/>
      <c r="I13" s="88"/>
      <c r="J13" s="88"/>
    </row>
    <row r="14" spans="1:11" ht="35.25" customHeight="1">
      <c r="A14" s="88"/>
      <c r="B14" s="88"/>
      <c r="C14" s="88"/>
      <c r="D14" s="88"/>
      <c r="E14" s="88"/>
      <c r="F14" s="88"/>
      <c r="G14" s="88"/>
      <c r="H14" s="88"/>
      <c r="I14" s="88"/>
      <c r="J14" s="88"/>
    </row>
  </sheetData>
  <sheetProtection algorithmName="SHA-512" hashValue="vX+oygYX8Pj8SgMihf5J6VXoUNQd1E4pNwztlLxK+JNszbENiLOtsf/Pli9arBx0LkA3wFtbO58rMr3obE1WYQ==" saltValue="yqbgBPS1+IMXyE16jvk5kA==" spinCount="100000" sheet="1" objects="1" scenarios="1"/>
  <protectedRanges>
    <protectedRange sqref="H9" name="区域1"/>
  </protectedRanges>
  <mergeCells count="5">
    <mergeCell ref="A2:C2"/>
    <mergeCell ref="A3:J3"/>
    <mergeCell ref="A13:J13"/>
    <mergeCell ref="A14:J14"/>
    <mergeCell ref="A1:J1"/>
  </mergeCells>
  <phoneticPr fontId="43"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tabSelected="1" workbookViewId="0">
      <selection activeCell="H12" sqref="H12"/>
    </sheetView>
  </sheetViews>
  <sheetFormatPr defaultColWidth="9" defaultRowHeight="12"/>
  <cols>
    <col min="1" max="1" width="5.625" style="2" customWidth="1"/>
    <col min="2" max="2" width="7.625" style="2" customWidth="1"/>
    <col min="3" max="3" width="14.5" style="3" customWidth="1"/>
    <col min="4" max="4" width="4.75" style="4" customWidth="1"/>
    <col min="5" max="5" width="6.5" style="4" customWidth="1"/>
    <col min="6" max="6" width="25.375" style="4" customWidth="1"/>
    <col min="7" max="7" width="25.125" style="4" customWidth="1"/>
    <col min="8" max="8" width="8" style="5" customWidth="1"/>
    <col min="9" max="9" width="12.75" style="6" customWidth="1"/>
    <col min="10" max="10" width="7.125" style="2" customWidth="1"/>
    <col min="11" max="16384" width="9" style="2"/>
  </cols>
  <sheetData>
    <row r="1" spans="1:10" ht="39.75" customHeight="1">
      <c r="A1" s="89" t="s">
        <v>92</v>
      </c>
      <c r="B1" s="89"/>
      <c r="C1" s="89"/>
      <c r="D1" s="89"/>
      <c r="E1" s="89"/>
      <c r="F1" s="89"/>
      <c r="G1" s="89"/>
      <c r="H1" s="89"/>
      <c r="I1" s="89"/>
      <c r="J1" s="89"/>
    </row>
    <row r="2" spans="1:10" ht="28.5" customHeight="1">
      <c r="A2" s="90" t="s">
        <v>16</v>
      </c>
      <c r="B2" s="90"/>
      <c r="C2" s="90"/>
      <c r="D2" s="8"/>
      <c r="E2" s="8"/>
      <c r="F2" s="8"/>
      <c r="G2" s="8"/>
      <c r="H2" s="8"/>
      <c r="I2" s="8"/>
      <c r="J2" s="8"/>
    </row>
    <row r="3" spans="1:10" ht="29.25" customHeight="1">
      <c r="A3" s="87" t="s">
        <v>67</v>
      </c>
      <c r="B3" s="87"/>
      <c r="C3" s="87"/>
      <c r="D3" s="87"/>
      <c r="E3" s="87"/>
      <c r="F3" s="87"/>
      <c r="G3" s="87"/>
      <c r="H3" s="87"/>
      <c r="I3" s="87"/>
      <c r="J3" s="87"/>
    </row>
    <row r="4" spans="1:10" s="70" customFormat="1" ht="37.5" customHeight="1">
      <c r="A4" s="11" t="s">
        <v>17</v>
      </c>
      <c r="B4" s="11" t="s">
        <v>26</v>
      </c>
      <c r="C4" s="12" t="s">
        <v>54</v>
      </c>
      <c r="D4" s="15" t="s">
        <v>28</v>
      </c>
      <c r="E4" s="13" t="s">
        <v>29</v>
      </c>
      <c r="F4" s="71" t="s">
        <v>30</v>
      </c>
      <c r="G4" s="71" t="s">
        <v>31</v>
      </c>
      <c r="H4" s="61" t="s">
        <v>32</v>
      </c>
      <c r="I4" s="61" t="s">
        <v>33</v>
      </c>
      <c r="J4" s="61" t="s">
        <v>20</v>
      </c>
    </row>
    <row r="5" spans="1:10" s="62" customFormat="1" ht="21" customHeight="1">
      <c r="A5" s="49">
        <v>1</v>
      </c>
      <c r="B5" s="11">
        <v>602</v>
      </c>
      <c r="C5" s="12" t="s">
        <v>57</v>
      </c>
      <c r="D5" s="15"/>
      <c r="E5" s="13"/>
      <c r="F5" s="13"/>
      <c r="G5" s="13"/>
      <c r="H5" s="69"/>
      <c r="I5" s="61"/>
      <c r="J5" s="61"/>
    </row>
    <row r="6" spans="1:10" s="62" customFormat="1" ht="48">
      <c r="A6" s="49">
        <v>3</v>
      </c>
      <c r="B6" s="14" t="s">
        <v>69</v>
      </c>
      <c r="C6" s="14" t="s">
        <v>70</v>
      </c>
      <c r="D6" s="35" t="s">
        <v>55</v>
      </c>
      <c r="E6" s="63">
        <v>1676</v>
      </c>
      <c r="F6" s="64" t="s">
        <v>71</v>
      </c>
      <c r="G6" s="59" t="s">
        <v>72</v>
      </c>
      <c r="H6" s="60"/>
      <c r="I6" s="14">
        <f t="shared" ref="I6:I12" si="0">ROUND(H6*E6,0)</f>
        <v>0</v>
      </c>
      <c r="J6" s="61"/>
    </row>
    <row r="7" spans="1:10" s="62" customFormat="1" ht="19.5" customHeight="1">
      <c r="A7" s="49">
        <v>4</v>
      </c>
      <c r="B7" s="14" t="s">
        <v>63</v>
      </c>
      <c r="C7" s="14" t="s">
        <v>64</v>
      </c>
      <c r="D7" s="14"/>
      <c r="E7" s="65"/>
      <c r="F7" s="59"/>
      <c r="G7" s="59"/>
      <c r="H7" s="60"/>
      <c r="I7" s="14">
        <f t="shared" si="0"/>
        <v>0</v>
      </c>
      <c r="J7" s="61"/>
    </row>
    <row r="8" spans="1:10" s="62" customFormat="1" ht="53.25" customHeight="1">
      <c r="A8" s="14">
        <v>5</v>
      </c>
      <c r="B8" s="14" t="s">
        <v>61</v>
      </c>
      <c r="C8" s="16" t="s">
        <v>78</v>
      </c>
      <c r="D8" s="14" t="s">
        <v>55</v>
      </c>
      <c r="E8" s="16">
        <v>1020</v>
      </c>
      <c r="F8" s="59" t="s">
        <v>58</v>
      </c>
      <c r="G8" s="59" t="s">
        <v>66</v>
      </c>
      <c r="H8" s="60"/>
      <c r="I8" s="14">
        <f t="shared" si="0"/>
        <v>0</v>
      </c>
      <c r="J8" s="61"/>
    </row>
    <row r="9" spans="1:10" s="62" customFormat="1" ht="58.5" customHeight="1">
      <c r="A9" s="49">
        <v>6</v>
      </c>
      <c r="B9" s="14" t="s">
        <v>62</v>
      </c>
      <c r="C9" s="14" t="s">
        <v>59</v>
      </c>
      <c r="D9" s="14" t="s">
        <v>60</v>
      </c>
      <c r="E9" s="14">
        <v>36</v>
      </c>
      <c r="F9" s="59" t="s">
        <v>65</v>
      </c>
      <c r="G9" s="59" t="s">
        <v>95</v>
      </c>
      <c r="H9" s="60"/>
      <c r="I9" s="14">
        <f t="shared" si="0"/>
        <v>0</v>
      </c>
      <c r="J9" s="61"/>
    </row>
    <row r="10" spans="1:10" s="62" customFormat="1" ht="30" customHeight="1">
      <c r="A10" s="49">
        <v>7</v>
      </c>
      <c r="B10" s="12" t="s">
        <v>79</v>
      </c>
      <c r="C10" s="12" t="s">
        <v>80</v>
      </c>
      <c r="D10" s="14"/>
      <c r="E10" s="14"/>
      <c r="F10" s="59"/>
      <c r="G10" s="59"/>
      <c r="H10" s="60"/>
      <c r="I10" s="14">
        <f t="shared" si="0"/>
        <v>0</v>
      </c>
      <c r="J10" s="61"/>
    </row>
    <row r="11" spans="1:10" s="62" customFormat="1" ht="36">
      <c r="A11" s="14">
        <v>8</v>
      </c>
      <c r="B11" s="16" t="s">
        <v>81</v>
      </c>
      <c r="C11" s="16" t="s">
        <v>82</v>
      </c>
      <c r="D11" s="16" t="s">
        <v>85</v>
      </c>
      <c r="E11" s="16">
        <v>41</v>
      </c>
      <c r="F11" s="59" t="s">
        <v>87</v>
      </c>
      <c r="G11" s="59" t="s">
        <v>96</v>
      </c>
      <c r="H11" s="60"/>
      <c r="I11" s="14">
        <f t="shared" si="0"/>
        <v>0</v>
      </c>
      <c r="J11" s="61"/>
    </row>
    <row r="12" spans="1:10" s="62" customFormat="1" ht="36">
      <c r="A12" s="49">
        <v>9</v>
      </c>
      <c r="B12" s="16" t="s">
        <v>83</v>
      </c>
      <c r="C12" s="16" t="s">
        <v>84</v>
      </c>
      <c r="D12" s="16" t="s">
        <v>86</v>
      </c>
      <c r="E12" s="16">
        <v>41</v>
      </c>
      <c r="F12" s="59" t="s">
        <v>87</v>
      </c>
      <c r="G12" s="59" t="s">
        <v>97</v>
      </c>
      <c r="H12" s="60"/>
      <c r="I12" s="14">
        <f t="shared" si="0"/>
        <v>0</v>
      </c>
      <c r="J12" s="61"/>
    </row>
    <row r="13" spans="1:10" s="1" customFormat="1" ht="18" customHeight="1">
      <c r="A13" s="66"/>
      <c r="B13" s="66"/>
      <c r="C13" s="12" t="s">
        <v>56</v>
      </c>
      <c r="D13" s="15"/>
      <c r="E13" s="15"/>
      <c r="F13" s="15"/>
      <c r="G13" s="15"/>
      <c r="H13" s="67"/>
      <c r="I13" s="68">
        <f>SUM(I6:I12)</f>
        <v>0</v>
      </c>
      <c r="J13" s="66"/>
    </row>
    <row r="16" spans="1:10" ht="28.5" customHeight="1">
      <c r="A16" s="88"/>
      <c r="B16" s="88"/>
      <c r="C16" s="88"/>
      <c r="D16" s="88"/>
      <c r="E16" s="88"/>
      <c r="F16" s="88"/>
      <c r="G16" s="88"/>
      <c r="H16" s="88"/>
      <c r="I16" s="88"/>
      <c r="J16" s="88"/>
    </row>
    <row r="17" spans="1:10" ht="38.25" customHeight="1">
      <c r="A17" s="88"/>
      <c r="B17" s="88"/>
      <c r="C17" s="88"/>
      <c r="D17" s="88"/>
      <c r="E17" s="88"/>
      <c r="F17" s="88"/>
      <c r="G17" s="88"/>
      <c r="H17" s="88"/>
      <c r="I17" s="88"/>
      <c r="J17" s="88"/>
    </row>
  </sheetData>
  <sheetProtection algorithmName="SHA-512" hashValue="vnEQmKhHWtOxJBTSuy1TH64d9xXWool6h634OHAjd2pkXFvpEgGjNQH57oncS0lHPAoNFzTReYj1TG3asvzaTA==" saltValue="aPytS5kb58vy2/0Px8gqJw==" spinCount="100000" sheet="1" objects="1" scenarios="1"/>
  <protectedRanges>
    <protectedRange sqref="H5:H13" name="区域1"/>
  </protectedRanges>
  <mergeCells count="5">
    <mergeCell ref="A2:C2"/>
    <mergeCell ref="A3:J3"/>
    <mergeCell ref="A16:J16"/>
    <mergeCell ref="A17:J17"/>
    <mergeCell ref="A1:J1"/>
  </mergeCells>
  <phoneticPr fontId="43" type="noConversion"/>
  <printOptions horizontalCentered="1"/>
  <pageMargins left="0.31496062992125984" right="0.27559055118110237" top="0.43307086614173229" bottom="1.1023622047244095" header="0.31496062992125984" footer="0.31496062992125984"/>
  <pageSetup paperSize="9" orientation="landscape" r:id="rId1"/>
  <headerFooter>
    <oddFooter>&amp;L响应人：                           （盖单位公章）   
法定代表人或其委托代理人：                                         （签字）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工程量清单说明</vt:lpstr>
      <vt:lpstr>响应报价汇总表</vt:lpstr>
      <vt:lpstr>100章</vt:lpstr>
      <vt:lpstr>600章</vt:lpstr>
      <vt:lpstr>'600章'!Print_Titles</vt:lpstr>
    </vt:vector>
  </TitlesOfParts>
  <Company>MC SYSTEM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kangt</dc:creator>
  <cp:lastModifiedBy>万季怒</cp:lastModifiedBy>
  <cp:lastPrinted>2020-02-04T03:09:02Z</cp:lastPrinted>
  <dcterms:created xsi:type="dcterms:W3CDTF">2004-11-15T06:47:00Z</dcterms:created>
  <dcterms:modified xsi:type="dcterms:W3CDTF">2020-02-20T09:00:47Z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2052-11.1.0.9145</vt:lpwstr>
  </property>
</Properties>
</file>