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限价" sheetId="4" r:id="rId1"/>
  </sheets>
  <definedNames>
    <definedName name="_xlnm._FilterDatabase" localSheetId="0" hidden="1">限价!$A$2:$K$107</definedName>
    <definedName name="_xlnm.Print_Titles" localSheetId="0">限价!$1:$2</definedName>
  </definedNames>
  <calcPr calcId="144525"/>
</workbook>
</file>

<file path=xl/comments1.xml><?xml version="1.0" encoding="utf-8"?>
<comments xmlns="http://schemas.openxmlformats.org/spreadsheetml/2006/main">
  <authors>
    <author>Administrator</author>
  </authors>
  <commentList>
    <comment ref="C35" authorId="0">
      <text>
        <r>
          <rPr>
            <b/>
            <sz val="9"/>
            <rFont val="宋体"/>
            <charset val="134"/>
          </rPr>
          <t>Administrator:</t>
        </r>
        <r>
          <rPr>
            <sz val="9"/>
            <rFont val="宋体"/>
            <charset val="134"/>
          </rPr>
          <t xml:space="preserve">
三横梁为三根，这里以米为单位是按三根还是一根，需要明确，省得存在计量不明情况。最好设两个单价，更换一根是多少钱一米，跟换整个的是多少钱每米，才合理。</t>
        </r>
      </text>
    </comment>
  </commentList>
</comments>
</file>

<file path=xl/sharedStrings.xml><?xml version="1.0" encoding="utf-8"?>
<sst xmlns="http://schemas.openxmlformats.org/spreadsheetml/2006/main" count="486" uniqueCount="280">
  <si>
    <t>南昌东管理中心东乡养护所2022年度交通设施维修工程
劳务工程量固化清单</t>
  </si>
  <si>
    <t>子目号</t>
  </si>
  <si>
    <t>子目名称</t>
  </si>
  <si>
    <t>单位</t>
  </si>
  <si>
    <t>计量规则</t>
  </si>
  <si>
    <t>工程内容</t>
  </si>
  <si>
    <t>数量</t>
  </si>
  <si>
    <t>限制单价
（元）</t>
  </si>
  <si>
    <t>限制合价
（元）</t>
  </si>
  <si>
    <t>响应单价（元）</t>
  </si>
  <si>
    <t>响应合价（元）</t>
  </si>
  <si>
    <t>备注</t>
  </si>
  <si>
    <t>总则</t>
  </si>
  <si>
    <t>工程保险费</t>
  </si>
  <si>
    <t>101-1</t>
  </si>
  <si>
    <t>第三者责任险</t>
  </si>
  <si>
    <t>总额</t>
  </si>
  <si>
    <t>1.承包人按照合同条款约定的保险费率及保费计算方法办理第三者责任险，根据保险公司的保单金额以总额为单位计量；
2.保险期为合同约定的施工期及缺陷责任期</t>
  </si>
  <si>
    <t>根据合同条款办理第三者责任险</t>
  </si>
  <si>
    <t>工程管理</t>
  </si>
  <si>
    <t>102-3</t>
  </si>
  <si>
    <t>安全生产费</t>
  </si>
  <si>
    <t>以总额为单位计量</t>
  </si>
  <si>
    <t>按有关规定及合同约定落实安全生产</t>
  </si>
  <si>
    <t>限价的1.5%</t>
  </si>
  <si>
    <t>104-1</t>
  </si>
  <si>
    <t>承包人驻地建设</t>
  </si>
  <si>
    <t>按规定以总额计量</t>
  </si>
  <si>
    <t>1.承包人办公室、住房及生活区建设；2.车间与工作场地、仓库修建；3.工地实验室建设；4.医疗卫生与消防设施安装；5.维护与拆除。</t>
  </si>
  <si>
    <t>105-1</t>
  </si>
  <si>
    <t>通行费</t>
  </si>
  <si>
    <t>养护作业车辆从养护驻地到养护现场往返经过收费公路所产生的通行费用</t>
  </si>
  <si>
    <t>限价的2%</t>
  </si>
  <si>
    <t>护栏工程</t>
  </si>
  <si>
    <t>609-1</t>
  </si>
  <si>
    <t>护栏拆除</t>
  </si>
  <si>
    <t>-a</t>
  </si>
  <si>
    <t>二波型钢护栏板(4m间距)</t>
  </si>
  <si>
    <t>m</t>
  </si>
  <si>
    <t>以拆除波型钢护栏板长度为依据计算数量，按合同单价计算合价后计量</t>
  </si>
  <si>
    <t>1.拆除波型钢护栏板、立柱及全部组件；2.装卸车及运输拆除物至指定储存点。</t>
  </si>
  <si>
    <t>单独拆除不再恢复</t>
  </si>
  <si>
    <t>-b</t>
  </si>
  <si>
    <t>二波型钢护栏板(2m间距)</t>
  </si>
  <si>
    <t xml:space="preserve">-c </t>
  </si>
  <si>
    <t>三波型钢护栏板(2m间距)</t>
  </si>
  <si>
    <t>1.拆除波型钢护栏板、立柱及全部组件；3.装卸车及运输拆除物至指定储存点。</t>
  </si>
  <si>
    <t>609-2</t>
  </si>
  <si>
    <t>护栏及配件安装</t>
  </si>
  <si>
    <t>609-2-1</t>
  </si>
  <si>
    <t>护栏安装</t>
  </si>
  <si>
    <t>维修更换二波型钢护栏板(4m间距)</t>
  </si>
  <si>
    <t>以设计的安装波型钢护栏板长度为依据计算数量，按合同单价计算合价后计量</t>
  </si>
  <si>
    <t>1.拆除旧波型钢护栏板、立柱及全部组件；2.装车及运输拆除物；3.立柱、波型钢护栏板及全部组件的现场转运、移动、安装就位、调整及加固。</t>
  </si>
  <si>
    <t>拆除及安装</t>
  </si>
  <si>
    <t>单独安装二波型钢护栏板（4m间距）</t>
  </si>
  <si>
    <t>以实际的安装波型钢护栏板长度为依据计算数量，按合同单价计算合价后计量</t>
  </si>
  <si>
    <t>立柱、波型钢护栏板及全部组件的现场转运、移动、安装就位、调整及加固、清扫现场。</t>
  </si>
  <si>
    <t>维修更换二波型钢护栏板(2m间距)</t>
  </si>
  <si>
    <t>-d</t>
  </si>
  <si>
    <t>单独安装二波型钢护栏板(2m间距)</t>
  </si>
  <si>
    <t xml:space="preserve">-e </t>
  </si>
  <si>
    <t>维修更换三波型钢护栏板(2m间距)</t>
  </si>
  <si>
    <t>-f</t>
  </si>
  <si>
    <t>单独安装三波型钢护栏板(2m间距)</t>
  </si>
  <si>
    <t>609-2-2</t>
  </si>
  <si>
    <t>配件安装</t>
  </si>
  <si>
    <t>安装护栏立柱柱帽</t>
  </si>
  <si>
    <t>个</t>
  </si>
  <si>
    <t>以设计的安装柱帽个数为依据计算数量，按合同单价计算合价后计量</t>
  </si>
  <si>
    <t>1.现场转运、移动、安装就位；2.调整及加固。</t>
  </si>
  <si>
    <t>安装护栏防阻块</t>
  </si>
  <si>
    <t>以设计的安装防阻块个数为依据计算数量，按合同单价计算合价后计量</t>
  </si>
  <si>
    <t>-c</t>
  </si>
  <si>
    <t>安装护栏托架</t>
  </si>
  <si>
    <t>套</t>
  </si>
  <si>
    <t>以设计的安装托架套数为依据计算数量，按合同单价计算合价后计量</t>
  </si>
  <si>
    <t>安装护栏螺栓</t>
  </si>
  <si>
    <t>以设计的安装螺栓个数为依据计算数量，按合同单价计算合价后计量</t>
  </si>
  <si>
    <t>-e</t>
  </si>
  <si>
    <t>单独安装护栏立柱</t>
  </si>
  <si>
    <t>根</t>
  </si>
  <si>
    <t>以设计的安装立柱根数为依据计算数量，按合同单价计算合价后计量</t>
  </si>
  <si>
    <t>609-3</t>
  </si>
  <si>
    <t>护栏矫正、喷漆（涂）</t>
  </si>
  <si>
    <t>二波型钢护栏板（4m间距）矫正、喷漆(涂)</t>
  </si>
  <si>
    <t>以实际完成校正、喷漆（涂）的波型钢护栏板长度为依据计算数量，按合同单价计算合价后计量</t>
  </si>
  <si>
    <t>1、波型钢护栏板机器矫正；
2、完成波型钢护栏板喷漆（涂）；                          3、喷涂后的护栏晾晒和收整；</t>
  </si>
  <si>
    <t>不含喷涂材料</t>
  </si>
  <si>
    <t>二波型钢护栏板(2m间距)矫正、喷漆(涂)</t>
  </si>
  <si>
    <t>三波型钢护栏板(2m间距)矫正、喷漆(涂)</t>
  </si>
  <si>
    <t>防阻块矫正、喷漆(涂)</t>
  </si>
  <si>
    <t>以实际完成校正、喷漆（涂）的防阻块个数为依据计算数量，按合同单价计算合价后计量</t>
  </si>
  <si>
    <t>1、防阻块矫正；
2、完成防阻块喷漆（涂）；                            3、喷涂后的防阻块晾晒和收整；</t>
  </si>
  <si>
    <t>609-4</t>
  </si>
  <si>
    <t>三横梁维修、更换</t>
  </si>
  <si>
    <t>拆除三横梁型钢护栏板</t>
  </si>
  <si>
    <t>以实际的拆除三横梁型钢护栏板长度为依据计算数量，按合同单价计算合价后计量</t>
  </si>
  <si>
    <t>1.拆除三横梁型钢护栏板、立柱及全部组件；2.装卸车及运输拆除物至指定储存点</t>
  </si>
  <si>
    <t>单独拆除不含安装</t>
  </si>
  <si>
    <t>安装三横梁型钢护栏板</t>
  </si>
  <si>
    <t>立柱、三横梁型钢护栏板及全部组件的现场转运、移动、安装就位、调整及加固。</t>
  </si>
  <si>
    <t>单独安装不含拆除</t>
  </si>
  <si>
    <t>三横梁型钢护栏板除锈刷漆</t>
  </si>
  <si>
    <t>以设计的调整栏杆长度为依据计算数量，按合同单价计算合价后计量</t>
  </si>
  <si>
    <t>1.面板、立柱及全部组件的除锈、除尘；2.喷涂防锈漆。</t>
  </si>
  <si>
    <t>609-5</t>
  </si>
  <si>
    <t>活动护栏更换与维修</t>
  </si>
  <si>
    <t>拆除中分带活动护栏</t>
  </si>
  <si>
    <t>以设计拆除活动护栏长度为依据计算数量，按合同单价计算合价后计量</t>
  </si>
  <si>
    <t>1.拆除旧护栏及全部组件；
2.装车及运输拆除物；</t>
  </si>
  <si>
    <t>安装中分带活动护栏</t>
  </si>
  <si>
    <t>以设计安装长度为依据计算数量，按合同单价计算合价后计量</t>
  </si>
  <si>
    <t>1.新护栏立柱设置；2.新护栏及全部组件安装就位；3.调试；4.清理现场。</t>
  </si>
  <si>
    <t>中分带活动护栏加固、线型调整及喷漆劳务</t>
  </si>
  <si>
    <t>以设计的调整活动护栏长度为依据计算数量，按合同单价计算合价后计量</t>
  </si>
  <si>
    <t>1、加固、调整线形及现场清理、补充遗失螺栓。 2、完成活动护栏喷漆（涂）。</t>
  </si>
  <si>
    <t>609-6</t>
  </si>
  <si>
    <t>其他</t>
  </si>
  <si>
    <t>护栏线形调整</t>
  </si>
  <si>
    <t>调整线形及现场清理、补充遗失螺栓。</t>
  </si>
  <si>
    <t>波形护栏就地除锈刷漆</t>
  </si>
  <si>
    <t>以设计的刷漆栏杆长度为依据计算数量，按合同单价计算合价后计量</t>
  </si>
  <si>
    <t xml:space="preserve">1.面板、立柱及全部组件的除尘；
2.喷涂防锈漆。 </t>
  </si>
  <si>
    <t>更换护栏板端头</t>
  </si>
  <si>
    <t>以设计的安装护栏端头套数为依据计算数量，按合同单价计算合价后计量</t>
  </si>
  <si>
    <t>1.拆除旧C型、U型端头；
2.现场转运、移动、安装就位新C型、U型端头；
3.调整及加固。</t>
  </si>
  <si>
    <t>交通标志及标牌维修与更换</t>
  </si>
  <si>
    <t>610-1</t>
  </si>
  <si>
    <t>百米牌、公里桩更换</t>
  </si>
  <si>
    <t>更换百米牌</t>
  </si>
  <si>
    <t>块</t>
  </si>
  <si>
    <t>以实际更换安装的百米牌块数为依据计算实际数量，按合同单价计算合价后计量</t>
  </si>
  <si>
    <t>1、拆除旧百米牌；2、装（卸）车及运输拆除物；3、新百米牌安装就位；4、施工垃圾清运。</t>
  </si>
  <si>
    <t>更换公里桩</t>
  </si>
  <si>
    <t>1、拆除旧公里桩；2、装（卸）车及运输拆除物；3、公里桩牌板面制作及贴膜；4、安装新公里桩；5、施工垃圾清运。</t>
  </si>
  <si>
    <t>更换立柱</t>
  </si>
  <si>
    <t>以实际更换安装的公里桩立柱根数为依据计算实际数量，按合同单价计算合价后计量</t>
  </si>
  <si>
    <t>1、拆除旧公里桩立柱；2、装（卸）车及运输拆除物；3、公里桩立柱基础开挖、浇筑；4、安装新公里桩立柱；5、施工垃圾清运。</t>
  </si>
  <si>
    <t>含C20混凝土基础（尺寸：50cm*50cm*50cm）</t>
  </si>
  <si>
    <t>610-2</t>
  </si>
  <si>
    <t>轮廓标、立面标记及凸起路标等安装与更换</t>
  </si>
  <si>
    <t>安装附着式轮廓标及立面标记</t>
  </si>
  <si>
    <t>以安装块数为依据计算实际数量，按合同单价计算合价后计量</t>
  </si>
  <si>
    <t>拆除旧标志、钻孔、螺栓固定或粘贴。</t>
  </si>
  <si>
    <t>安装柱式轮廓标</t>
  </si>
  <si>
    <t>以安装根数为依据计算实际数量，按合同单价计算合价后计量</t>
  </si>
  <si>
    <t>1.拆除旧标志；2.挖洞、柱脚混凝土浇筑；3.成品件安装；4.回填夯实。</t>
  </si>
  <si>
    <t>含混凝土材料</t>
  </si>
  <si>
    <t>安装反光突起路标</t>
  </si>
  <si>
    <t>以更换路标个数为依据计算实际数量，按合同单价计算合价后计量</t>
  </si>
  <si>
    <t>1.拆除旧路标；2.路面清洗；3.安装新路标。</t>
  </si>
  <si>
    <t>含环氧树脂材料</t>
  </si>
  <si>
    <t>610-3</t>
  </si>
  <si>
    <t>（小型）标志牌制作与安装</t>
  </si>
  <si>
    <t>施工标志牌骨架制作   （尺寸：%%%m*%%%m）</t>
  </si>
  <si>
    <t>以设计制作钢结构成品骨架块数为依据计算数量，按合同单价计算合价后计量</t>
  </si>
  <si>
    <t>1、钢构件切割、拼装、焊接；2、钢构件除锈、喷（涂）漆；3、成品件场内转运仓储。</t>
  </si>
  <si>
    <t>施工标志牌版面制作与安装（尺寸：%%%m*%%%m）</t>
  </si>
  <si>
    <t>以设计的制作、安装的标志牌面板块数为依据计算数量，按合同单价计算合价后计量</t>
  </si>
  <si>
    <t>1、标志牌版面剪裁制作、反光膜刻字制作；2、标志牌版面贴反光膜；3、版面与钢构件骨架拼装加固；4、成品件场内转运仓储。</t>
  </si>
  <si>
    <t>安装桥梁公示牌</t>
  </si>
  <si>
    <t>以设计安装标志牌面板套数为依据计算实际数量，按合同单价计算合价后计量</t>
  </si>
  <si>
    <t>1、角钢、滑动槽钢、抱箍+抱箍底衬、滑动螺栓+螺母+垫圈等安装；2、拆除旧标志牌版面及组件，装车运输拆除物；3、新面板运输、现场安装、调整加固。</t>
  </si>
  <si>
    <t>桥梁公示牌版面更换</t>
  </si>
  <si>
    <t>以更换桥梁公示牌版面数量为计量依据。</t>
  </si>
  <si>
    <t>1、拆除旧标志牌版面及组件，装车运输拆除物；2、新面板运输、现场安装、调整加固；</t>
  </si>
  <si>
    <t>610-4</t>
  </si>
  <si>
    <t>（大型）标志牌制作与安装</t>
  </si>
  <si>
    <t>制作及安装标志牌面板（悬臂式）</t>
  </si>
  <si>
    <t>m2</t>
  </si>
  <si>
    <t>以设计制作、安装标志牌面板面积为依据计算实际数量，按合同单价计算合价后计量</t>
  </si>
  <si>
    <t>1、标志牌面板室内制作；2、角钢、滑动槽钢、抱箍+抱箍底衬、滑动螺栓+螺母+垫圈等制作安装；3、新面板运输、现场安装、调整加固。</t>
  </si>
  <si>
    <t>制作及安装标志牌面板（柱式）</t>
  </si>
  <si>
    <t>制作及安装标志牌面板（门架式）</t>
  </si>
  <si>
    <t>制作及安装标志牌面板（附着式）</t>
  </si>
  <si>
    <t>安装标志牌立柱（含螺栓）</t>
  </si>
  <si>
    <t>t</t>
  </si>
  <si>
    <t>以设计安装立柱质量为依据计算实际数量，按合同单价计算合价后计量</t>
  </si>
  <si>
    <t>立柱及配件的运输、吊装、矫正、固定、各种组件的安装、场地清理。</t>
  </si>
  <si>
    <t>不含设备及材料</t>
  </si>
  <si>
    <t>现浇C25砼混凝土基础</t>
  </si>
  <si>
    <t>m3</t>
  </si>
  <si>
    <t>以设计浇筑混凝土体积为依据计算实际数量，按合同单价计算合价后计量</t>
  </si>
  <si>
    <t>1.挖基、回填；2.混凝土配运料、运输、搅拌、浇筑；3.养生，清理现场。</t>
  </si>
  <si>
    <t>-g</t>
  </si>
  <si>
    <t>基础钢筋制作与安装（含焊接、安装）</t>
  </si>
  <si>
    <t>Kg</t>
  </si>
  <si>
    <t>以设计钢筋质量为依据计算实际数量，按合同单价计算合价后计量</t>
  </si>
  <si>
    <t>钢筋制作、运输及现场安装</t>
  </si>
  <si>
    <t>不含材料</t>
  </si>
  <si>
    <t>610-5</t>
  </si>
  <si>
    <t>标志牌拆除</t>
  </si>
  <si>
    <t>拆除单柱式标志牌</t>
  </si>
  <si>
    <t>以设计拆除标志牌数量为依据计算数量，按合同单价计算合价后计量</t>
  </si>
  <si>
    <t>1.拆除立柱、面板的全部组件；
2.拆除物的装卸、运输至指定储存点；
3、清理现场。</t>
  </si>
  <si>
    <t>不含吊车费用</t>
  </si>
  <si>
    <t>拆除双柱式标志牌</t>
  </si>
  <si>
    <t>拆除悬臂式标志牌</t>
  </si>
  <si>
    <t>拆除门架标志牌</t>
  </si>
  <si>
    <t>拆除附着式标志牌</t>
  </si>
  <si>
    <t>610-6</t>
  </si>
  <si>
    <t>金属构件除锈、刷漆处理</t>
  </si>
  <si>
    <t>以设计涂刷面积为依据计算数量，按合同单价计算合价后计量</t>
  </si>
  <si>
    <t>1.金属标志牌立柱及连接件除锈；                    2.喷涂防锈漆。</t>
  </si>
  <si>
    <t>更换标志牌反光膜</t>
  </si>
  <si>
    <t>以设计粘贴反光膜的标志板面积为依据计算实际数量，按合同单价计算合价后计量</t>
  </si>
  <si>
    <t>1.清除原反光膜；                                  2.刻字膜；3反光膜剪裁、现场粘贴。</t>
  </si>
  <si>
    <t>更换护栏立柱反光膜</t>
  </si>
  <si>
    <t>张</t>
  </si>
  <si>
    <t>以设计更换粘贴反光膜张数为依据计算数量，按合同单价计算合价后计量</t>
  </si>
  <si>
    <t>1.清除原反光膜；
2、反光膜剪裁、粘贴。</t>
  </si>
  <si>
    <t>更换（或粘贴）防眩板反光膜</t>
  </si>
  <si>
    <t>1.清除原反光膜；
2.反光膜剪裁、粘贴。</t>
  </si>
  <si>
    <t>更换或粘贴桥梁墩柱及梁端反光膜</t>
  </si>
  <si>
    <t>610-7</t>
  </si>
  <si>
    <t>标线</t>
  </si>
  <si>
    <t>路面普通热熔标线                       （含铣刨旧标线）</t>
  </si>
  <si>
    <t>以设计涂敷面积为依据计算实际数量，按合同单价计算合价后计量</t>
  </si>
  <si>
    <t>1.旧路面清扫（或旧标线铲除）；2.放样；3.喷洒底油涂剂；4.涂敷新路面标线。</t>
  </si>
  <si>
    <t>不含涂料+底油</t>
  </si>
  <si>
    <t>路面震荡标线</t>
  </si>
  <si>
    <t>路面标线普通铲除</t>
  </si>
  <si>
    <t>以设计铲除面积为依据计算实际数量，按合同单价计算合价后计量</t>
  </si>
  <si>
    <t>1.旧路面标线铲除；2.现场清理、清扫。</t>
  </si>
  <si>
    <t>含铲除用设备</t>
  </si>
  <si>
    <t>路面标线水铣铲除</t>
  </si>
  <si>
    <t>以水铣面积为依据计算，按合同单价计算合价后计量</t>
  </si>
  <si>
    <t>1.旧路面标线水铣；3.现场清理、清扫。</t>
  </si>
  <si>
    <t>610-8</t>
  </si>
  <si>
    <t>防眩板、分隔栅更换与安装</t>
  </si>
  <si>
    <t>更换安装防眩面板</t>
  </si>
  <si>
    <t>以设计更换防眩面板数量为依据计算实际数量，按合同单价计算合价后计量</t>
  </si>
  <si>
    <t>1.拆除旧防眩面板；2.装（卸）车及运输拆除物；3、安装新防眩面板。</t>
  </si>
  <si>
    <t>更换安装防眩板支架</t>
  </si>
  <si>
    <t>以设计更换防眩板支架长度为依据计算实际数量，按合同单价计算合价后计量</t>
  </si>
  <si>
    <t>1、拆除旧支架，保留完好的防眩面板；2、装（卸）车及运输拆除物；3、支架运输、螺栓钻孔；4、支架安装，原有完好防眩面板安装；5、线型调整。</t>
  </si>
  <si>
    <t>维修安装车道分隔栅</t>
  </si>
  <si>
    <t>以设计安装分隔栅片长度为依据计算实际数量，按合同单价计算合价后计量</t>
  </si>
  <si>
    <t>1.拆除旧分隔栅；2.拆除物运输装卸；3.安装新分隔栅和立柱、底座以及全部组件；4、线型调整就位。</t>
  </si>
  <si>
    <t>计日工劳务</t>
  </si>
  <si>
    <t>613-1</t>
  </si>
  <si>
    <t>普通工人</t>
  </si>
  <si>
    <t>工日</t>
  </si>
  <si>
    <t>以实际消耗人数和时间（8小时为1工日）为依据计算数量，按合同单价计算合价后计量。</t>
  </si>
  <si>
    <t>其他养护及应急工程</t>
  </si>
  <si>
    <t>613-2</t>
  </si>
  <si>
    <t>技术工人</t>
  </si>
  <si>
    <t>计日工设备</t>
  </si>
  <si>
    <t>614-1</t>
  </si>
  <si>
    <t>3t以下车辆</t>
  </si>
  <si>
    <t>台班</t>
  </si>
  <si>
    <t>以实际消机械数量和时间（8小时为1台班）为依据计算数量，按合同单价计算合价后计量。</t>
  </si>
  <si>
    <t>按实际工作时间计算；除非发包人的同意，计算的工作时间才能将应急保障机械设备施工现场转移时间包括在内。</t>
  </si>
  <si>
    <t>614-2</t>
  </si>
  <si>
    <t>6t自卸汽车</t>
  </si>
  <si>
    <t>614-3</t>
  </si>
  <si>
    <t>15t自卸汽车</t>
  </si>
  <si>
    <t>614-4</t>
  </si>
  <si>
    <t>3m³以内装载机</t>
  </si>
  <si>
    <t>614-5</t>
  </si>
  <si>
    <t>15kW以内柴油发电机组</t>
  </si>
  <si>
    <t>614-6</t>
  </si>
  <si>
    <t>90kW以内平地机</t>
  </si>
  <si>
    <t>614-7</t>
  </si>
  <si>
    <t>1.6m3以内挖掘机</t>
  </si>
  <si>
    <t>614-8</t>
  </si>
  <si>
    <t>中巴车</t>
  </si>
  <si>
    <t>614-9</t>
  </si>
  <si>
    <t>大巴车</t>
  </si>
  <si>
    <t>614-10</t>
  </si>
  <si>
    <t>10000L以内洒水车</t>
  </si>
  <si>
    <t>614-11</t>
  </si>
  <si>
    <t>最大作业高度15m以内高空作业车</t>
  </si>
  <si>
    <t>614-12</t>
  </si>
  <si>
    <t>平板拖车（40t以内）</t>
  </si>
  <si>
    <t>614-13</t>
  </si>
  <si>
    <t>吊车</t>
  </si>
  <si>
    <t>第600章小计</t>
  </si>
  <si>
    <t>合计</t>
  </si>
</sst>
</file>

<file path=xl/styles.xml><?xml version="1.0" encoding="utf-8"?>
<styleSheet xmlns="http://schemas.openxmlformats.org/spreadsheetml/2006/main">
  <numFmts count="9">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0;[Red]0"/>
    <numFmt numFmtId="178" formatCode="0_ "/>
    <numFmt numFmtId="179" formatCode="0.00_ ;[Red]\-0.00\ "/>
    <numFmt numFmtId="180" formatCode="#0.000"/>
  </numFmts>
  <fonts count="34">
    <font>
      <sz val="11"/>
      <color theme="1"/>
      <name val="宋体"/>
      <charset val="134"/>
      <scheme val="minor"/>
    </font>
    <font>
      <sz val="16"/>
      <name val="黑体"/>
      <charset val="134"/>
    </font>
    <font>
      <sz val="9"/>
      <color theme="1"/>
      <name val="宋体"/>
      <charset val="134"/>
      <scheme val="minor"/>
    </font>
    <font>
      <sz val="10"/>
      <color theme="1"/>
      <name val="宋体"/>
      <charset val="134"/>
    </font>
    <font>
      <sz val="10"/>
      <color theme="1"/>
      <name val="宋体"/>
      <charset val="134"/>
      <scheme val="minor"/>
    </font>
    <font>
      <sz val="11"/>
      <name val="宋体"/>
      <charset val="134"/>
      <scheme val="minor"/>
    </font>
    <font>
      <sz val="18"/>
      <name val="黑体"/>
      <charset val="134"/>
    </font>
    <font>
      <b/>
      <sz val="11"/>
      <color theme="1"/>
      <name val="宋体"/>
      <charset val="134"/>
      <scheme val="minor"/>
    </font>
    <font>
      <sz val="9"/>
      <color theme="1"/>
      <name val="Times New Roman"/>
      <charset val="134"/>
    </font>
    <font>
      <b/>
      <sz val="9"/>
      <color theme="1"/>
      <name val="宋体"/>
      <charset val="134"/>
      <scheme val="minor"/>
    </font>
    <font>
      <sz val="8"/>
      <color theme="1"/>
      <name val="方正仿宋简体"/>
      <charset val="134"/>
    </font>
    <font>
      <sz val="9"/>
      <color theme="1"/>
      <name val="宋体"/>
      <charset val="134"/>
    </font>
    <font>
      <sz val="11"/>
      <color theme="0"/>
      <name val="宋体"/>
      <charset val="0"/>
      <scheme val="minor"/>
    </font>
    <font>
      <sz val="11"/>
      <color theme="1"/>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theme="1"/>
      <name val="宋体"/>
      <charset val="0"/>
      <scheme val="minor"/>
    </font>
    <font>
      <sz val="12"/>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17"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7" borderId="0" applyNumberFormat="0" applyBorder="0" applyAlignment="0" applyProtection="0">
      <alignment vertical="center"/>
    </xf>
    <xf numFmtId="0" fontId="18" fillId="17" borderId="0" applyNumberFormat="0" applyBorder="0" applyAlignment="0" applyProtection="0">
      <alignment vertical="center"/>
    </xf>
    <xf numFmtId="43" fontId="0" fillId="0" borderId="0" applyFont="0" applyFill="0" applyBorder="0" applyAlignment="0" applyProtection="0">
      <alignment vertical="center"/>
    </xf>
    <xf numFmtId="0" fontId="12"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3" borderId="8" applyNumberFormat="0" applyFont="0" applyAlignment="0" applyProtection="0">
      <alignment vertical="center"/>
    </xf>
    <xf numFmtId="0" fontId="12" fillId="11" borderId="0" applyNumberFormat="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7" applyNumberFormat="0" applyFill="0" applyAlignment="0" applyProtection="0">
      <alignment vertical="center"/>
    </xf>
    <xf numFmtId="0" fontId="26" fillId="0" borderId="7" applyNumberFormat="0" applyFill="0" applyAlignment="0" applyProtection="0">
      <alignment vertical="center"/>
    </xf>
    <xf numFmtId="0" fontId="12" fillId="25" borderId="0" applyNumberFormat="0" applyBorder="0" applyAlignment="0" applyProtection="0">
      <alignment vertical="center"/>
    </xf>
    <xf numFmtId="0" fontId="24" fillId="0" borderId="10" applyNumberFormat="0" applyFill="0" applyAlignment="0" applyProtection="0">
      <alignment vertical="center"/>
    </xf>
    <xf numFmtId="0" fontId="12" fillId="27" borderId="0" applyNumberFormat="0" applyBorder="0" applyAlignment="0" applyProtection="0">
      <alignment vertical="center"/>
    </xf>
    <xf numFmtId="0" fontId="28" fillId="24" borderId="11" applyNumberFormat="0" applyAlignment="0" applyProtection="0">
      <alignment vertical="center"/>
    </xf>
    <xf numFmtId="0" fontId="23" fillId="24" borderId="6" applyNumberFormat="0" applyAlignment="0" applyProtection="0">
      <alignment vertical="center"/>
    </xf>
    <xf numFmtId="0" fontId="15" fillId="13" borderId="5" applyNumberFormat="0" applyAlignment="0" applyProtection="0">
      <alignment vertical="center"/>
    </xf>
    <xf numFmtId="0" fontId="13" fillId="22" borderId="0" applyNumberFormat="0" applyBorder="0" applyAlignment="0" applyProtection="0">
      <alignment vertical="center"/>
    </xf>
    <xf numFmtId="0" fontId="12" fillId="6" borderId="0" applyNumberFormat="0" applyBorder="0" applyAlignment="0" applyProtection="0">
      <alignment vertical="center"/>
    </xf>
    <xf numFmtId="0" fontId="27" fillId="0" borderId="9" applyNumberFormat="0" applyFill="0" applyAlignment="0" applyProtection="0">
      <alignment vertical="center"/>
    </xf>
    <xf numFmtId="0" fontId="30" fillId="0" borderId="12" applyNumberFormat="0" applyFill="0" applyAlignment="0" applyProtection="0">
      <alignment vertical="center"/>
    </xf>
    <xf numFmtId="0" fontId="16" fillId="14" borderId="0" applyNumberFormat="0" applyBorder="0" applyAlignment="0" applyProtection="0">
      <alignment vertical="center"/>
    </xf>
    <xf numFmtId="0" fontId="29" fillId="28" borderId="0" applyNumberFormat="0" applyBorder="0" applyAlignment="0" applyProtection="0">
      <alignment vertical="center"/>
    </xf>
    <xf numFmtId="0" fontId="13" fillId="10" borderId="0" applyNumberFormat="0" applyBorder="0" applyAlignment="0" applyProtection="0">
      <alignment vertical="center"/>
    </xf>
    <xf numFmtId="0" fontId="12" fillId="12" borderId="0" applyNumberFormat="0" applyBorder="0" applyAlignment="0" applyProtection="0">
      <alignment vertical="center"/>
    </xf>
    <xf numFmtId="0" fontId="31" fillId="0" borderId="0"/>
    <xf numFmtId="0" fontId="13" fillId="26" borderId="0" applyNumberFormat="0" applyBorder="0" applyAlignment="0" applyProtection="0">
      <alignment vertical="center"/>
    </xf>
    <xf numFmtId="0" fontId="13" fillId="32" borderId="0" applyNumberFormat="0" applyBorder="0" applyAlignment="0" applyProtection="0">
      <alignment vertical="center"/>
    </xf>
    <xf numFmtId="0" fontId="13" fillId="31" borderId="0" applyNumberFormat="0" applyBorder="0" applyAlignment="0" applyProtection="0">
      <alignment vertical="center"/>
    </xf>
    <xf numFmtId="0" fontId="13" fillId="34" borderId="0" applyNumberFormat="0" applyBorder="0" applyAlignment="0" applyProtection="0">
      <alignment vertical="center"/>
    </xf>
    <xf numFmtId="0" fontId="12" fillId="20" borderId="0" applyNumberFormat="0" applyBorder="0" applyAlignment="0" applyProtection="0">
      <alignment vertical="center"/>
    </xf>
    <xf numFmtId="0" fontId="12" fillId="33" borderId="0" applyNumberFormat="0" applyBorder="0" applyAlignment="0" applyProtection="0">
      <alignment vertical="center"/>
    </xf>
    <xf numFmtId="0" fontId="13" fillId="9" borderId="0" applyNumberFormat="0" applyBorder="0" applyAlignment="0" applyProtection="0">
      <alignment vertical="center"/>
    </xf>
    <xf numFmtId="0" fontId="13" fillId="8" borderId="0" applyNumberFormat="0" applyBorder="0" applyAlignment="0" applyProtection="0">
      <alignment vertical="center"/>
    </xf>
    <xf numFmtId="0" fontId="12" fillId="19" borderId="0" applyNumberFormat="0" applyBorder="0" applyAlignment="0" applyProtection="0">
      <alignment vertical="center"/>
    </xf>
    <xf numFmtId="0" fontId="13" fillId="29" borderId="0" applyNumberFormat="0" applyBorder="0" applyAlignment="0" applyProtection="0">
      <alignment vertical="center"/>
    </xf>
    <xf numFmtId="0" fontId="12" fillId="30" borderId="0" applyNumberFormat="0" applyBorder="0" applyAlignment="0" applyProtection="0">
      <alignment vertical="center"/>
    </xf>
    <xf numFmtId="0" fontId="12" fillId="5" borderId="0" applyNumberFormat="0" applyBorder="0" applyAlignment="0" applyProtection="0">
      <alignment vertical="center"/>
    </xf>
    <xf numFmtId="0" fontId="31" fillId="0" borderId="0">
      <alignment vertical="center"/>
    </xf>
    <xf numFmtId="0" fontId="13" fillId="18" borderId="0" applyNumberFormat="0" applyBorder="0" applyAlignment="0" applyProtection="0">
      <alignment vertical="center"/>
    </xf>
    <xf numFmtId="0" fontId="12" fillId="4" borderId="0" applyNumberFormat="0" applyBorder="0" applyAlignment="0" applyProtection="0">
      <alignment vertical="center"/>
    </xf>
    <xf numFmtId="0" fontId="0" fillId="0" borderId="0">
      <alignment vertical="center"/>
    </xf>
  </cellStyleXfs>
  <cellXfs count="53">
    <xf numFmtId="0" fontId="0" fillId="0" borderId="0" xfId="0">
      <alignment vertical="center"/>
    </xf>
    <xf numFmtId="0" fontId="1" fillId="2" borderId="0" xfId="0" applyFont="1" applyFill="1" applyAlignment="1">
      <alignment horizontal="center" vertical="center" wrapText="1"/>
    </xf>
    <xf numFmtId="0" fontId="0" fillId="2" borderId="0" xfId="0" applyFont="1" applyFill="1" applyAlignment="1">
      <alignment horizontal="center" vertical="center" wrapText="1"/>
    </xf>
    <xf numFmtId="0" fontId="0" fillId="2" borderId="0" xfId="0" applyFont="1" applyFill="1">
      <alignment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3" fillId="2" borderId="0" xfId="0" applyFont="1" applyFill="1" applyBorder="1" applyAlignment="1"/>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center" vertical="center" wrapText="1"/>
    </xf>
    <xf numFmtId="0" fontId="3" fillId="2" borderId="1" xfId="0" applyFont="1" applyFill="1" applyBorder="1" applyAlignment="1">
      <alignment horizontal="center" vertical="center" shrinkToFit="1"/>
    </xf>
    <xf numFmtId="0" fontId="0"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shrinkToFit="1"/>
    </xf>
    <xf numFmtId="0" fontId="0" fillId="2" borderId="1" xfId="0" applyFont="1" applyFill="1" applyBorder="1" applyAlignment="1" applyProtection="1">
      <alignment horizontal="center" vertical="center" wrapText="1"/>
    </xf>
    <xf numFmtId="177" fontId="7" fillId="2" borderId="1" xfId="0" applyNumberFormat="1" applyFont="1" applyFill="1" applyBorder="1" applyAlignment="1" applyProtection="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protection locked="0"/>
    </xf>
    <xf numFmtId="177"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179" fontId="3" fillId="2" borderId="1" xfId="0" applyNumberFormat="1"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2" fillId="2" borderId="1" xfId="0" applyFont="1" applyFill="1" applyBorder="1" applyAlignment="1">
      <alignment horizontal="left" vertical="center"/>
    </xf>
    <xf numFmtId="49" fontId="8"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left" vertical="center" wrapText="1"/>
    </xf>
    <xf numFmtId="176" fontId="2" fillId="2" borderId="1" xfId="0" applyNumberFormat="1" applyFont="1" applyFill="1" applyBorder="1" applyAlignment="1" applyProtection="1">
      <alignment horizontal="center" vertical="center" wrapText="1"/>
    </xf>
    <xf numFmtId="177" fontId="9" fillId="2" borderId="1" xfId="0" applyNumberFormat="1" applyFont="1" applyFill="1" applyBorder="1" applyAlignment="1" applyProtection="1">
      <alignment horizontal="center" vertical="center" wrapText="1"/>
    </xf>
    <xf numFmtId="177" fontId="2" fillId="2" borderId="1" xfId="0" applyNumberFormat="1" applyFont="1" applyFill="1" applyBorder="1" applyAlignment="1" applyProtection="1">
      <alignment horizontal="center" vertical="center" wrapText="1"/>
    </xf>
    <xf numFmtId="0" fontId="2" fillId="2" borderId="1" xfId="51" applyFont="1" applyFill="1" applyBorder="1" applyAlignment="1" applyProtection="1">
      <alignment horizontal="center" vertical="center" wrapText="1"/>
    </xf>
    <xf numFmtId="0" fontId="2" fillId="2" borderId="1" xfId="51" applyFont="1" applyFill="1" applyBorder="1" applyAlignment="1" applyProtection="1">
      <alignment horizontal="left" vertical="center" wrapText="1"/>
    </xf>
    <xf numFmtId="176" fontId="2" fillId="2" borderId="1" xfId="51" applyNumberFormat="1"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177" fontId="0" fillId="2" borderId="1"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vertical="center" wrapText="1"/>
    </xf>
    <xf numFmtId="0" fontId="11" fillId="2" borderId="1" xfId="0" applyFont="1" applyFill="1" applyBorder="1" applyAlignment="1" applyProtection="1">
      <alignment horizontal="center" vertical="center" wrapText="1"/>
    </xf>
    <xf numFmtId="180" fontId="11" fillId="2" borderId="1" xfId="0" applyNumberFormat="1"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178" fontId="2"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178" fontId="9" fillId="2" borderId="1" xfId="0" applyNumberFormat="1" applyFont="1" applyFill="1" applyBorder="1" applyAlignment="1" applyProtection="1">
      <alignment horizontal="center" vertical="center" wrapText="1"/>
    </xf>
    <xf numFmtId="178" fontId="9" fillId="3" borderId="1" xfId="0" applyNumberFormat="1"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1"/>
  <sheetViews>
    <sheetView tabSelected="1" workbookViewId="0">
      <pane ySplit="2" topLeftCell="A97" activePane="bottomLeft" state="frozen"/>
      <selection/>
      <selection pane="bottomLeft" activeCell="J252" sqref="J252"/>
    </sheetView>
  </sheetViews>
  <sheetFormatPr defaultColWidth="9" defaultRowHeight="13.5"/>
  <cols>
    <col min="1" max="1" width="6.5" style="8" customWidth="1"/>
    <col min="2" max="2" width="17.75" style="8" customWidth="1"/>
    <col min="3" max="3" width="5.75" style="8" customWidth="1"/>
    <col min="4" max="4" width="31.1083333333333" style="9" customWidth="1"/>
    <col min="5" max="5" width="39.375" style="9" customWidth="1"/>
    <col min="6" max="7" width="8.125" style="8" customWidth="1"/>
    <col min="8" max="10" width="10.4166666666667" style="8" customWidth="1"/>
    <col min="11" max="11" width="14.0583333333333" style="8" customWidth="1"/>
    <col min="12" max="12" width="9.25" style="8"/>
    <col min="13" max="13" width="9" style="8" hidden="1" customWidth="1"/>
    <col min="14" max="14" width="11.625" style="8"/>
    <col min="15" max="16384" width="9" style="8"/>
  </cols>
  <sheetData>
    <row r="1" s="1" customFormat="1" ht="69" customHeight="1" spans="1:11">
      <c r="A1" s="10" t="s">
        <v>0</v>
      </c>
      <c r="B1" s="10"/>
      <c r="C1" s="10"/>
      <c r="D1" s="10"/>
      <c r="E1" s="10"/>
      <c r="F1" s="10"/>
      <c r="G1" s="10"/>
      <c r="H1" s="10"/>
      <c r="I1" s="10"/>
      <c r="J1" s="10"/>
      <c r="K1" s="10"/>
    </row>
    <row r="2" s="2" customFormat="1" ht="44" customHeight="1" spans="1:11">
      <c r="A2" s="11" t="s">
        <v>1</v>
      </c>
      <c r="B2" s="12" t="s">
        <v>2</v>
      </c>
      <c r="C2" s="12" t="s">
        <v>3</v>
      </c>
      <c r="D2" s="12" t="s">
        <v>4</v>
      </c>
      <c r="E2" s="12" t="s">
        <v>5</v>
      </c>
      <c r="F2" s="12" t="s">
        <v>6</v>
      </c>
      <c r="G2" s="12" t="s">
        <v>7</v>
      </c>
      <c r="H2" s="12" t="s">
        <v>8</v>
      </c>
      <c r="I2" s="12" t="s">
        <v>9</v>
      </c>
      <c r="J2" s="12" t="s">
        <v>10</v>
      </c>
      <c r="K2" s="12" t="s">
        <v>11</v>
      </c>
    </row>
    <row r="3" s="3" customFormat="1" ht="39" customHeight="1" spans="1:11">
      <c r="A3" s="13">
        <v>100</v>
      </c>
      <c r="B3" s="14" t="s">
        <v>12</v>
      </c>
      <c r="C3" s="14"/>
      <c r="D3" s="14"/>
      <c r="E3" s="14"/>
      <c r="F3" s="14"/>
      <c r="G3" s="14"/>
      <c r="H3" s="15">
        <f>SUM(H5:H9)</f>
        <v>91743</v>
      </c>
      <c r="I3" s="41"/>
      <c r="J3" s="15">
        <f>SUM(J5:J9)</f>
        <v>91743</v>
      </c>
      <c r="K3" s="12"/>
    </row>
    <row r="4" s="4" customFormat="1" ht="39" customHeight="1" spans="1:11">
      <c r="A4" s="16">
        <v>101</v>
      </c>
      <c r="B4" s="17" t="s">
        <v>13</v>
      </c>
      <c r="C4" s="18"/>
      <c r="D4" s="19"/>
      <c r="E4" s="20"/>
      <c r="F4" s="17"/>
      <c r="G4" s="17"/>
      <c r="H4" s="21"/>
      <c r="I4" s="21"/>
      <c r="J4" s="21"/>
      <c r="K4" s="17"/>
    </row>
    <row r="5" s="5" customFormat="1" ht="61" customHeight="1" spans="1:11">
      <c r="A5" s="16" t="s">
        <v>14</v>
      </c>
      <c r="B5" s="17" t="s">
        <v>15</v>
      </c>
      <c r="C5" s="17" t="s">
        <v>16</v>
      </c>
      <c r="D5" s="19" t="s">
        <v>17</v>
      </c>
      <c r="E5" s="19" t="s">
        <v>18</v>
      </c>
      <c r="F5" s="22">
        <v>1</v>
      </c>
      <c r="G5" s="23">
        <v>3000</v>
      </c>
      <c r="H5" s="21">
        <v>3000</v>
      </c>
      <c r="I5" s="23">
        <v>3000</v>
      </c>
      <c r="J5" s="21">
        <v>3000</v>
      </c>
      <c r="K5" s="23"/>
    </row>
    <row r="6" s="6" customFormat="1" ht="36" customHeight="1" spans="1:11">
      <c r="A6" s="11">
        <v>102</v>
      </c>
      <c r="B6" s="24" t="s">
        <v>19</v>
      </c>
      <c r="C6" s="24"/>
      <c r="D6" s="25"/>
      <c r="E6" s="26"/>
      <c r="F6" s="27"/>
      <c r="G6" s="28"/>
      <c r="H6" s="29"/>
      <c r="I6" s="23"/>
      <c r="J6" s="29"/>
      <c r="K6" s="28"/>
    </row>
    <row r="7" s="5" customFormat="1" ht="46" customHeight="1" spans="1:11">
      <c r="A7" s="16" t="s">
        <v>20</v>
      </c>
      <c r="B7" s="17" t="s">
        <v>21</v>
      </c>
      <c r="C7" s="17" t="s">
        <v>16</v>
      </c>
      <c r="D7" s="30" t="s">
        <v>22</v>
      </c>
      <c r="E7" s="19" t="s">
        <v>23</v>
      </c>
      <c r="F7" s="22">
        <v>1</v>
      </c>
      <c r="G7" s="23">
        <f>ROUND(H107*1.5%,0)</f>
        <v>16604</v>
      </c>
      <c r="H7" s="21">
        <f>G7*F7</f>
        <v>16604</v>
      </c>
      <c r="I7" s="23">
        <v>16604</v>
      </c>
      <c r="J7" s="21">
        <v>16604</v>
      </c>
      <c r="K7" s="23" t="s">
        <v>24</v>
      </c>
    </row>
    <row r="8" s="5" customFormat="1" ht="54" customHeight="1" spans="1:11">
      <c r="A8" s="16" t="s">
        <v>25</v>
      </c>
      <c r="B8" s="17" t="s">
        <v>26</v>
      </c>
      <c r="C8" s="17" t="s">
        <v>16</v>
      </c>
      <c r="D8" s="19" t="s">
        <v>27</v>
      </c>
      <c r="E8" s="19" t="s">
        <v>28</v>
      </c>
      <c r="F8" s="22">
        <v>1</v>
      </c>
      <c r="G8" s="23">
        <v>50000</v>
      </c>
      <c r="H8" s="21">
        <v>50000</v>
      </c>
      <c r="I8" s="23">
        <v>50000</v>
      </c>
      <c r="J8" s="21">
        <v>50000</v>
      </c>
      <c r="K8" s="23"/>
    </row>
    <row r="9" s="5" customFormat="1" ht="46" customHeight="1" spans="1:11">
      <c r="A9" s="16" t="s">
        <v>29</v>
      </c>
      <c r="B9" s="17" t="s">
        <v>30</v>
      </c>
      <c r="C9" s="17" t="s">
        <v>16</v>
      </c>
      <c r="D9" s="19" t="s">
        <v>22</v>
      </c>
      <c r="E9" s="19" t="s">
        <v>31</v>
      </c>
      <c r="F9" s="22">
        <v>1</v>
      </c>
      <c r="G9" s="23">
        <f>ROUND(H107*2%,0)</f>
        <v>22139</v>
      </c>
      <c r="H9" s="21">
        <f>G9*F9</f>
        <v>22139</v>
      </c>
      <c r="I9" s="23">
        <v>22139</v>
      </c>
      <c r="J9" s="21">
        <v>22139</v>
      </c>
      <c r="K9" s="23" t="s">
        <v>32</v>
      </c>
    </row>
    <row r="10" s="7" customFormat="1" ht="38" customHeight="1" spans="1:11">
      <c r="A10" s="31">
        <v>609</v>
      </c>
      <c r="B10" s="32" t="s">
        <v>33</v>
      </c>
      <c r="C10" s="32"/>
      <c r="D10" s="33"/>
      <c r="E10" s="33"/>
      <c r="F10" s="34"/>
      <c r="G10" s="34"/>
      <c r="H10" s="35">
        <f>SUM(H12:H105)</f>
        <v>1015185</v>
      </c>
      <c r="I10" s="23"/>
      <c r="J10" s="35">
        <f>SUM(J12:J105)</f>
        <v>1015185</v>
      </c>
      <c r="K10" s="34"/>
    </row>
    <row r="11" s="7" customFormat="1" ht="46" customHeight="1" spans="1:11">
      <c r="A11" s="31" t="s">
        <v>34</v>
      </c>
      <c r="B11" s="32" t="s">
        <v>35</v>
      </c>
      <c r="C11" s="32"/>
      <c r="D11" s="33"/>
      <c r="E11" s="33"/>
      <c r="F11" s="34"/>
      <c r="G11" s="34"/>
      <c r="H11" s="36"/>
      <c r="I11" s="23"/>
      <c r="J11" s="36"/>
      <c r="K11" s="34"/>
    </row>
    <row r="12" s="5" customFormat="1" ht="46" customHeight="1" spans="1:13">
      <c r="A12" s="31" t="s">
        <v>36</v>
      </c>
      <c r="B12" s="32" t="s">
        <v>37</v>
      </c>
      <c r="C12" s="32" t="s">
        <v>38</v>
      </c>
      <c r="D12" s="33" t="s">
        <v>39</v>
      </c>
      <c r="E12" s="33" t="s">
        <v>40</v>
      </c>
      <c r="F12" s="34">
        <v>300</v>
      </c>
      <c r="G12" s="34">
        <v>12</v>
      </c>
      <c r="H12" s="36">
        <f t="shared" ref="H12:H14" si="0">F12*G12</f>
        <v>3600</v>
      </c>
      <c r="I12" s="23">
        <f>J12/F12</f>
        <v>12</v>
      </c>
      <c r="J12" s="36">
        <f>J108*M12/M108</f>
        <v>3600</v>
      </c>
      <c r="K12" s="34" t="s">
        <v>41</v>
      </c>
      <c r="M12" s="34">
        <f>F12*G12</f>
        <v>3600</v>
      </c>
    </row>
    <row r="13" s="5" customFormat="1" ht="46" customHeight="1" spans="1:13">
      <c r="A13" s="31" t="s">
        <v>42</v>
      </c>
      <c r="B13" s="32" t="s">
        <v>43</v>
      </c>
      <c r="C13" s="32" t="s">
        <v>38</v>
      </c>
      <c r="D13" s="33" t="s">
        <v>39</v>
      </c>
      <c r="E13" s="33" t="s">
        <v>40</v>
      </c>
      <c r="F13" s="34">
        <v>200</v>
      </c>
      <c r="G13" s="34">
        <v>15</v>
      </c>
      <c r="H13" s="36">
        <f t="shared" si="0"/>
        <v>3000</v>
      </c>
      <c r="I13" s="23">
        <f t="shared" ref="I13:I44" si="1">J13/F13</f>
        <v>15</v>
      </c>
      <c r="J13" s="36">
        <f t="shared" ref="J13:J44" si="2">J109*M13/M109</f>
        <v>3000</v>
      </c>
      <c r="K13" s="34" t="s">
        <v>41</v>
      </c>
      <c r="M13" s="34">
        <f t="shared" ref="M13:M44" si="3">F13*G13</f>
        <v>3000</v>
      </c>
    </row>
    <row r="14" s="5" customFormat="1" ht="46" customHeight="1" spans="1:13">
      <c r="A14" s="31" t="s">
        <v>44</v>
      </c>
      <c r="B14" s="32" t="s">
        <v>45</v>
      </c>
      <c r="C14" s="32" t="s">
        <v>38</v>
      </c>
      <c r="D14" s="33" t="s">
        <v>39</v>
      </c>
      <c r="E14" s="33" t="s">
        <v>46</v>
      </c>
      <c r="F14" s="34">
        <v>100</v>
      </c>
      <c r="G14" s="34">
        <v>18</v>
      </c>
      <c r="H14" s="36">
        <f t="shared" si="0"/>
        <v>1800</v>
      </c>
      <c r="I14" s="23">
        <f t="shared" si="1"/>
        <v>18</v>
      </c>
      <c r="J14" s="36">
        <f t="shared" si="2"/>
        <v>1800</v>
      </c>
      <c r="K14" s="34" t="s">
        <v>41</v>
      </c>
      <c r="M14" s="34">
        <f t="shared" si="3"/>
        <v>1800</v>
      </c>
    </row>
    <row r="15" s="7" customFormat="1" ht="46" customHeight="1" spans="1:13">
      <c r="A15" s="31" t="s">
        <v>47</v>
      </c>
      <c r="B15" s="32" t="s">
        <v>48</v>
      </c>
      <c r="C15" s="32"/>
      <c r="D15" s="33"/>
      <c r="E15" s="33"/>
      <c r="F15" s="34"/>
      <c r="G15" s="34"/>
      <c r="H15" s="36"/>
      <c r="I15" s="23"/>
      <c r="J15" s="36"/>
      <c r="K15" s="34"/>
      <c r="M15" s="34">
        <f t="shared" si="3"/>
        <v>0</v>
      </c>
    </row>
    <row r="16" s="7" customFormat="1" ht="46" customHeight="1" spans="1:13">
      <c r="A16" s="31" t="s">
        <v>49</v>
      </c>
      <c r="B16" s="32" t="s">
        <v>50</v>
      </c>
      <c r="C16" s="32"/>
      <c r="D16" s="33"/>
      <c r="E16" s="33"/>
      <c r="F16" s="34"/>
      <c r="G16" s="34"/>
      <c r="H16" s="36"/>
      <c r="I16" s="23"/>
      <c r="J16" s="36"/>
      <c r="K16" s="34"/>
      <c r="M16" s="34">
        <f t="shared" si="3"/>
        <v>0</v>
      </c>
    </row>
    <row r="17" s="5" customFormat="1" ht="46" customHeight="1" spans="1:13">
      <c r="A17" s="31" t="s">
        <v>36</v>
      </c>
      <c r="B17" s="37" t="s">
        <v>51</v>
      </c>
      <c r="C17" s="37" t="s">
        <v>38</v>
      </c>
      <c r="D17" s="38" t="s">
        <v>52</v>
      </c>
      <c r="E17" s="38" t="s">
        <v>53</v>
      </c>
      <c r="F17" s="39">
        <v>15000</v>
      </c>
      <c r="G17" s="39">
        <v>30</v>
      </c>
      <c r="H17" s="36">
        <f t="shared" ref="H17:H22" si="4">F17*G17</f>
        <v>450000</v>
      </c>
      <c r="I17" s="23">
        <f t="shared" si="1"/>
        <v>30</v>
      </c>
      <c r="J17" s="36">
        <f t="shared" si="2"/>
        <v>450000</v>
      </c>
      <c r="K17" s="34" t="s">
        <v>54</v>
      </c>
      <c r="M17" s="34">
        <f t="shared" si="3"/>
        <v>450000</v>
      </c>
    </row>
    <row r="18" s="5" customFormat="1" ht="46" customHeight="1" spans="1:13">
      <c r="A18" s="31" t="s">
        <v>42</v>
      </c>
      <c r="B18" s="32" t="s">
        <v>55</v>
      </c>
      <c r="C18" s="32" t="s">
        <v>38</v>
      </c>
      <c r="D18" s="33" t="s">
        <v>56</v>
      </c>
      <c r="E18" s="33" t="s">
        <v>57</v>
      </c>
      <c r="F18" s="39">
        <v>500</v>
      </c>
      <c r="G18" s="34">
        <v>18</v>
      </c>
      <c r="H18" s="36">
        <f t="shared" si="4"/>
        <v>9000</v>
      </c>
      <c r="I18" s="23">
        <f t="shared" si="1"/>
        <v>18</v>
      </c>
      <c r="J18" s="36">
        <f t="shared" si="2"/>
        <v>9000</v>
      </c>
      <c r="K18" s="34"/>
      <c r="M18" s="34">
        <f t="shared" si="3"/>
        <v>9000</v>
      </c>
    </row>
    <row r="19" s="5" customFormat="1" ht="61" customHeight="1" spans="1:13">
      <c r="A19" s="31" t="s">
        <v>44</v>
      </c>
      <c r="B19" s="37" t="s">
        <v>58</v>
      </c>
      <c r="C19" s="37" t="s">
        <v>38</v>
      </c>
      <c r="D19" s="38" t="s">
        <v>52</v>
      </c>
      <c r="E19" s="38" t="s">
        <v>53</v>
      </c>
      <c r="F19" s="39">
        <v>5000</v>
      </c>
      <c r="G19" s="39">
        <v>35</v>
      </c>
      <c r="H19" s="36">
        <f t="shared" si="4"/>
        <v>175000</v>
      </c>
      <c r="I19" s="23">
        <f t="shared" si="1"/>
        <v>35</v>
      </c>
      <c r="J19" s="36">
        <f t="shared" si="2"/>
        <v>175000</v>
      </c>
      <c r="K19" s="34" t="s">
        <v>54</v>
      </c>
      <c r="M19" s="34">
        <f t="shared" si="3"/>
        <v>175000</v>
      </c>
    </row>
    <row r="20" s="5" customFormat="1" ht="46" customHeight="1" spans="1:13">
      <c r="A20" s="31" t="s">
        <v>59</v>
      </c>
      <c r="B20" s="32" t="s">
        <v>60</v>
      </c>
      <c r="C20" s="32" t="s">
        <v>38</v>
      </c>
      <c r="D20" s="33" t="s">
        <v>56</v>
      </c>
      <c r="E20" s="33" t="s">
        <v>57</v>
      </c>
      <c r="F20" s="39">
        <v>200</v>
      </c>
      <c r="G20" s="34">
        <v>20</v>
      </c>
      <c r="H20" s="36">
        <f t="shared" si="4"/>
        <v>4000</v>
      </c>
      <c r="I20" s="23">
        <f t="shared" si="1"/>
        <v>20</v>
      </c>
      <c r="J20" s="36">
        <f t="shared" si="2"/>
        <v>4000</v>
      </c>
      <c r="K20" s="34"/>
      <c r="M20" s="34">
        <f t="shared" si="3"/>
        <v>4000</v>
      </c>
    </row>
    <row r="21" s="5" customFormat="1" ht="60" customHeight="1" spans="1:13">
      <c r="A21" s="31" t="s">
        <v>61</v>
      </c>
      <c r="B21" s="37" t="s">
        <v>62</v>
      </c>
      <c r="C21" s="37" t="s">
        <v>38</v>
      </c>
      <c r="D21" s="38" t="s">
        <v>52</v>
      </c>
      <c r="E21" s="38" t="s">
        <v>53</v>
      </c>
      <c r="F21" s="39">
        <v>200</v>
      </c>
      <c r="G21" s="39">
        <v>42</v>
      </c>
      <c r="H21" s="36">
        <f t="shared" si="4"/>
        <v>8400</v>
      </c>
      <c r="I21" s="23">
        <f t="shared" si="1"/>
        <v>42</v>
      </c>
      <c r="J21" s="36">
        <f t="shared" si="2"/>
        <v>8400</v>
      </c>
      <c r="K21" s="34" t="s">
        <v>54</v>
      </c>
      <c r="M21" s="34">
        <f t="shared" si="3"/>
        <v>8400</v>
      </c>
    </row>
    <row r="22" s="5" customFormat="1" ht="46" customHeight="1" spans="1:13">
      <c r="A22" s="31" t="s">
        <v>63</v>
      </c>
      <c r="B22" s="32" t="s">
        <v>64</v>
      </c>
      <c r="C22" s="32" t="s">
        <v>38</v>
      </c>
      <c r="D22" s="33" t="s">
        <v>56</v>
      </c>
      <c r="E22" s="33" t="s">
        <v>57</v>
      </c>
      <c r="F22" s="39">
        <v>100</v>
      </c>
      <c r="G22" s="34">
        <v>28</v>
      </c>
      <c r="H22" s="36">
        <f t="shared" si="4"/>
        <v>2800</v>
      </c>
      <c r="I22" s="23">
        <f t="shared" si="1"/>
        <v>28</v>
      </c>
      <c r="J22" s="36">
        <f t="shared" si="2"/>
        <v>2800</v>
      </c>
      <c r="K22" s="34"/>
      <c r="M22" s="34">
        <f t="shared" si="3"/>
        <v>2800</v>
      </c>
    </row>
    <row r="23" s="5" customFormat="1" ht="46" customHeight="1" spans="1:13">
      <c r="A23" s="31" t="s">
        <v>65</v>
      </c>
      <c r="B23" s="32" t="s">
        <v>66</v>
      </c>
      <c r="C23" s="32"/>
      <c r="D23" s="33"/>
      <c r="E23" s="33"/>
      <c r="F23" s="34"/>
      <c r="G23" s="34"/>
      <c r="H23" s="36"/>
      <c r="I23" s="23"/>
      <c r="J23" s="36"/>
      <c r="K23" s="34"/>
      <c r="M23" s="34">
        <f t="shared" si="3"/>
        <v>0</v>
      </c>
    </row>
    <row r="24" s="7" customFormat="1" ht="46" customHeight="1" spans="1:13">
      <c r="A24" s="31" t="s">
        <v>36</v>
      </c>
      <c r="B24" s="32" t="s">
        <v>67</v>
      </c>
      <c r="C24" s="32" t="s">
        <v>68</v>
      </c>
      <c r="D24" s="33" t="s">
        <v>69</v>
      </c>
      <c r="E24" s="33" t="s">
        <v>70</v>
      </c>
      <c r="F24" s="34">
        <v>500</v>
      </c>
      <c r="G24" s="34">
        <v>5</v>
      </c>
      <c r="H24" s="36">
        <f>F24*G24</f>
        <v>2500</v>
      </c>
      <c r="I24" s="23">
        <f t="shared" si="1"/>
        <v>5</v>
      </c>
      <c r="J24" s="36">
        <f t="shared" si="2"/>
        <v>2500</v>
      </c>
      <c r="K24" s="34"/>
      <c r="M24" s="34">
        <f t="shared" si="3"/>
        <v>2500</v>
      </c>
    </row>
    <row r="25" s="7" customFormat="1" ht="46" customHeight="1" spans="1:13">
      <c r="A25" s="31" t="s">
        <v>42</v>
      </c>
      <c r="B25" s="32" t="s">
        <v>71</v>
      </c>
      <c r="C25" s="32" t="s">
        <v>68</v>
      </c>
      <c r="D25" s="33" t="s">
        <v>72</v>
      </c>
      <c r="E25" s="33" t="s">
        <v>70</v>
      </c>
      <c r="F25" s="34">
        <v>500</v>
      </c>
      <c r="G25" s="34">
        <v>8</v>
      </c>
      <c r="H25" s="36">
        <f>F25*G25</f>
        <v>4000</v>
      </c>
      <c r="I25" s="23">
        <f t="shared" si="1"/>
        <v>8</v>
      </c>
      <c r="J25" s="36">
        <f t="shared" si="2"/>
        <v>4000</v>
      </c>
      <c r="K25" s="34"/>
      <c r="M25" s="34">
        <f t="shared" si="3"/>
        <v>4000</v>
      </c>
    </row>
    <row r="26" s="7" customFormat="1" ht="46" customHeight="1" spans="1:13">
      <c r="A26" s="31" t="s">
        <v>73</v>
      </c>
      <c r="B26" s="32" t="s">
        <v>74</v>
      </c>
      <c r="C26" s="32" t="s">
        <v>75</v>
      </c>
      <c r="D26" s="33" t="s">
        <v>76</v>
      </c>
      <c r="E26" s="33" t="s">
        <v>70</v>
      </c>
      <c r="F26" s="34">
        <v>500</v>
      </c>
      <c r="G26" s="34">
        <v>8</v>
      </c>
      <c r="H26" s="36">
        <f>F26*G26</f>
        <v>4000</v>
      </c>
      <c r="I26" s="23">
        <f t="shared" si="1"/>
        <v>8</v>
      </c>
      <c r="J26" s="36">
        <f t="shared" si="2"/>
        <v>4000</v>
      </c>
      <c r="K26" s="34"/>
      <c r="M26" s="34">
        <f t="shared" si="3"/>
        <v>4000</v>
      </c>
    </row>
    <row r="27" s="7" customFormat="1" ht="46" customHeight="1" spans="1:13">
      <c r="A27" s="31" t="s">
        <v>59</v>
      </c>
      <c r="B27" s="32" t="s">
        <v>77</v>
      </c>
      <c r="C27" s="32" t="s">
        <v>68</v>
      </c>
      <c r="D27" s="33" t="s">
        <v>78</v>
      </c>
      <c r="E27" s="33" t="s">
        <v>70</v>
      </c>
      <c r="F27" s="34">
        <v>500</v>
      </c>
      <c r="G27" s="34">
        <v>1.5</v>
      </c>
      <c r="H27" s="36">
        <f>F27*G27</f>
        <v>750</v>
      </c>
      <c r="I27" s="23">
        <f t="shared" si="1"/>
        <v>1.5</v>
      </c>
      <c r="J27" s="36">
        <f t="shared" si="2"/>
        <v>750</v>
      </c>
      <c r="K27" s="34"/>
      <c r="M27" s="34">
        <f t="shared" si="3"/>
        <v>750</v>
      </c>
    </row>
    <row r="28" s="7" customFormat="1" ht="46" customHeight="1" spans="1:13">
      <c r="A28" s="31" t="s">
        <v>79</v>
      </c>
      <c r="B28" s="17" t="s">
        <v>80</v>
      </c>
      <c r="C28" s="17" t="s">
        <v>81</v>
      </c>
      <c r="D28" s="19" t="s">
        <v>82</v>
      </c>
      <c r="E28" s="19" t="s">
        <v>70</v>
      </c>
      <c r="F28" s="23">
        <v>100</v>
      </c>
      <c r="G28" s="23">
        <v>10</v>
      </c>
      <c r="H28" s="36">
        <f>F28*G28</f>
        <v>1000</v>
      </c>
      <c r="I28" s="23">
        <f t="shared" si="1"/>
        <v>10</v>
      </c>
      <c r="J28" s="36">
        <f t="shared" si="2"/>
        <v>1000</v>
      </c>
      <c r="K28" s="34"/>
      <c r="M28" s="34">
        <f t="shared" si="3"/>
        <v>1000</v>
      </c>
    </row>
    <row r="29" s="7" customFormat="1" ht="46" customHeight="1" spans="1:13">
      <c r="A29" s="31" t="s">
        <v>83</v>
      </c>
      <c r="B29" s="32" t="s">
        <v>84</v>
      </c>
      <c r="C29" s="32"/>
      <c r="D29" s="33"/>
      <c r="E29" s="33"/>
      <c r="F29" s="34"/>
      <c r="G29" s="34"/>
      <c r="H29" s="36"/>
      <c r="I29" s="23"/>
      <c r="J29" s="36"/>
      <c r="K29" s="34"/>
      <c r="M29" s="34">
        <f t="shared" si="3"/>
        <v>0</v>
      </c>
    </row>
    <row r="30" s="7" customFormat="1" ht="46" customHeight="1" spans="1:13">
      <c r="A30" s="31" t="s">
        <v>36</v>
      </c>
      <c r="B30" s="32" t="s">
        <v>85</v>
      </c>
      <c r="C30" s="32" t="s">
        <v>38</v>
      </c>
      <c r="D30" s="33" t="s">
        <v>86</v>
      </c>
      <c r="E30" s="33" t="s">
        <v>87</v>
      </c>
      <c r="F30" s="34">
        <v>1000</v>
      </c>
      <c r="G30" s="34">
        <v>20</v>
      </c>
      <c r="H30" s="36">
        <f t="shared" ref="H30:H33" si="5">F30*G30</f>
        <v>20000</v>
      </c>
      <c r="I30" s="23">
        <f t="shared" si="1"/>
        <v>20</v>
      </c>
      <c r="J30" s="36">
        <f t="shared" si="2"/>
        <v>20000</v>
      </c>
      <c r="K30" s="34" t="s">
        <v>88</v>
      </c>
      <c r="M30" s="34">
        <f t="shared" si="3"/>
        <v>20000</v>
      </c>
    </row>
    <row r="31" s="7" customFormat="1" ht="46" customHeight="1" spans="1:13">
      <c r="A31" s="31" t="s">
        <v>42</v>
      </c>
      <c r="B31" s="32" t="s">
        <v>89</v>
      </c>
      <c r="C31" s="32" t="s">
        <v>38</v>
      </c>
      <c r="D31" s="33" t="s">
        <v>86</v>
      </c>
      <c r="E31" s="33" t="s">
        <v>87</v>
      </c>
      <c r="F31" s="34">
        <v>800</v>
      </c>
      <c r="G31" s="34">
        <v>20</v>
      </c>
      <c r="H31" s="36">
        <f t="shared" si="5"/>
        <v>16000</v>
      </c>
      <c r="I31" s="23">
        <f t="shared" si="1"/>
        <v>20</v>
      </c>
      <c r="J31" s="36">
        <f t="shared" si="2"/>
        <v>16000</v>
      </c>
      <c r="K31" s="34" t="s">
        <v>88</v>
      </c>
      <c r="M31" s="34">
        <f t="shared" si="3"/>
        <v>16000</v>
      </c>
    </row>
    <row r="32" s="7" customFormat="1" ht="46" customHeight="1" spans="1:13">
      <c r="A32" s="31" t="s">
        <v>44</v>
      </c>
      <c r="B32" s="32" t="s">
        <v>90</v>
      </c>
      <c r="C32" s="32" t="s">
        <v>38</v>
      </c>
      <c r="D32" s="33" t="s">
        <v>86</v>
      </c>
      <c r="E32" s="33" t="s">
        <v>87</v>
      </c>
      <c r="F32" s="34">
        <f>F14*0.75</f>
        <v>75</v>
      </c>
      <c r="G32" s="34">
        <v>20</v>
      </c>
      <c r="H32" s="36">
        <f t="shared" si="5"/>
        <v>1500</v>
      </c>
      <c r="I32" s="23">
        <f t="shared" si="1"/>
        <v>20</v>
      </c>
      <c r="J32" s="36">
        <f t="shared" si="2"/>
        <v>1500</v>
      </c>
      <c r="K32" s="34" t="s">
        <v>88</v>
      </c>
      <c r="M32" s="34">
        <f t="shared" si="3"/>
        <v>1500</v>
      </c>
    </row>
    <row r="33" s="7" customFormat="1" ht="46" customHeight="1" spans="1:13">
      <c r="A33" s="31" t="s">
        <v>59</v>
      </c>
      <c r="B33" s="17" t="s">
        <v>91</v>
      </c>
      <c r="C33" s="17" t="s">
        <v>68</v>
      </c>
      <c r="D33" s="19" t="s">
        <v>92</v>
      </c>
      <c r="E33" s="19" t="s">
        <v>93</v>
      </c>
      <c r="F33" s="23">
        <v>3000</v>
      </c>
      <c r="G33" s="23">
        <v>10</v>
      </c>
      <c r="H33" s="36">
        <f t="shared" si="5"/>
        <v>30000</v>
      </c>
      <c r="I33" s="23">
        <f t="shared" si="1"/>
        <v>10</v>
      </c>
      <c r="J33" s="36">
        <f t="shared" si="2"/>
        <v>30000</v>
      </c>
      <c r="K33" s="34"/>
      <c r="M33" s="34">
        <f t="shared" si="3"/>
        <v>30000</v>
      </c>
    </row>
    <row r="34" s="7" customFormat="1" ht="46" customHeight="1" spans="1:13">
      <c r="A34" s="31" t="s">
        <v>94</v>
      </c>
      <c r="B34" s="32" t="s">
        <v>95</v>
      </c>
      <c r="C34" s="32"/>
      <c r="D34" s="33"/>
      <c r="E34" s="33"/>
      <c r="F34" s="34"/>
      <c r="G34" s="34"/>
      <c r="H34" s="36"/>
      <c r="I34" s="23"/>
      <c r="J34" s="36"/>
      <c r="K34" s="34"/>
      <c r="M34" s="34">
        <f t="shared" si="3"/>
        <v>0</v>
      </c>
    </row>
    <row r="35" s="7" customFormat="1" ht="46" customHeight="1" spans="1:13">
      <c r="A35" s="31" t="s">
        <v>36</v>
      </c>
      <c r="B35" s="32" t="s">
        <v>96</v>
      </c>
      <c r="C35" s="32" t="s">
        <v>38</v>
      </c>
      <c r="D35" s="33" t="s">
        <v>97</v>
      </c>
      <c r="E35" s="33" t="s">
        <v>98</v>
      </c>
      <c r="F35" s="34">
        <v>10</v>
      </c>
      <c r="G35" s="34">
        <v>30</v>
      </c>
      <c r="H35" s="36">
        <f t="shared" ref="H35:H37" si="6">F35*G35</f>
        <v>300</v>
      </c>
      <c r="I35" s="23">
        <f t="shared" si="1"/>
        <v>30</v>
      </c>
      <c r="J35" s="36">
        <f t="shared" si="2"/>
        <v>300</v>
      </c>
      <c r="K35" s="34" t="s">
        <v>99</v>
      </c>
      <c r="M35" s="34">
        <f t="shared" si="3"/>
        <v>300</v>
      </c>
    </row>
    <row r="36" s="7" customFormat="1" ht="46" customHeight="1" spans="1:13">
      <c r="A36" s="31" t="s">
        <v>42</v>
      </c>
      <c r="B36" s="32" t="s">
        <v>100</v>
      </c>
      <c r="C36" s="32" t="s">
        <v>38</v>
      </c>
      <c r="D36" s="33" t="s">
        <v>97</v>
      </c>
      <c r="E36" s="33" t="s">
        <v>101</v>
      </c>
      <c r="F36" s="34">
        <v>10</v>
      </c>
      <c r="G36" s="34">
        <v>100</v>
      </c>
      <c r="H36" s="36">
        <f t="shared" si="6"/>
        <v>1000</v>
      </c>
      <c r="I36" s="23">
        <f t="shared" si="1"/>
        <v>100</v>
      </c>
      <c r="J36" s="36">
        <f t="shared" si="2"/>
        <v>1000</v>
      </c>
      <c r="K36" s="34" t="s">
        <v>102</v>
      </c>
      <c r="M36" s="34">
        <f t="shared" si="3"/>
        <v>1000</v>
      </c>
    </row>
    <row r="37" s="7" customFormat="1" ht="46" customHeight="1" spans="1:13">
      <c r="A37" s="31" t="s">
        <v>44</v>
      </c>
      <c r="B37" s="32" t="s">
        <v>103</v>
      </c>
      <c r="C37" s="32" t="s">
        <v>38</v>
      </c>
      <c r="D37" s="33" t="s">
        <v>104</v>
      </c>
      <c r="E37" s="33" t="s">
        <v>105</v>
      </c>
      <c r="F37" s="34">
        <v>10</v>
      </c>
      <c r="G37" s="34">
        <v>12</v>
      </c>
      <c r="H37" s="36">
        <f t="shared" si="6"/>
        <v>120</v>
      </c>
      <c r="I37" s="23">
        <f t="shared" si="1"/>
        <v>12</v>
      </c>
      <c r="J37" s="36">
        <f t="shared" si="2"/>
        <v>120</v>
      </c>
      <c r="K37" s="34" t="s">
        <v>88</v>
      </c>
      <c r="M37" s="34">
        <f t="shared" si="3"/>
        <v>120</v>
      </c>
    </row>
    <row r="38" s="7" customFormat="1" ht="46" customHeight="1" spans="1:13">
      <c r="A38" s="31" t="s">
        <v>106</v>
      </c>
      <c r="B38" s="32" t="s">
        <v>107</v>
      </c>
      <c r="C38" s="32"/>
      <c r="D38" s="33"/>
      <c r="E38" s="33"/>
      <c r="F38" s="34"/>
      <c r="G38" s="34"/>
      <c r="H38" s="36"/>
      <c r="I38" s="23"/>
      <c r="J38" s="36"/>
      <c r="K38" s="34"/>
      <c r="M38" s="34">
        <f t="shared" si="3"/>
        <v>0</v>
      </c>
    </row>
    <row r="39" s="7" customFormat="1" ht="46" customHeight="1" spans="1:13">
      <c r="A39" s="31" t="s">
        <v>36</v>
      </c>
      <c r="B39" s="32" t="s">
        <v>108</v>
      </c>
      <c r="C39" s="32" t="s">
        <v>38</v>
      </c>
      <c r="D39" s="33" t="s">
        <v>109</v>
      </c>
      <c r="E39" s="33" t="s">
        <v>110</v>
      </c>
      <c r="F39" s="34">
        <v>100</v>
      </c>
      <c r="G39" s="34">
        <v>20</v>
      </c>
      <c r="H39" s="36">
        <f t="shared" ref="H39:H41" si="7">F39*G39</f>
        <v>2000</v>
      </c>
      <c r="I39" s="23">
        <f t="shared" si="1"/>
        <v>20</v>
      </c>
      <c r="J39" s="36">
        <f t="shared" si="2"/>
        <v>2000</v>
      </c>
      <c r="K39" s="34" t="s">
        <v>99</v>
      </c>
      <c r="M39" s="34">
        <f t="shared" si="3"/>
        <v>2000</v>
      </c>
    </row>
    <row r="40" s="7" customFormat="1" ht="46" customHeight="1" spans="1:13">
      <c r="A40" s="31" t="s">
        <v>42</v>
      </c>
      <c r="B40" s="32" t="s">
        <v>111</v>
      </c>
      <c r="C40" s="32" t="s">
        <v>38</v>
      </c>
      <c r="D40" s="33" t="s">
        <v>112</v>
      </c>
      <c r="E40" s="33" t="s">
        <v>113</v>
      </c>
      <c r="F40" s="34">
        <v>100</v>
      </c>
      <c r="G40" s="34">
        <v>40</v>
      </c>
      <c r="H40" s="36">
        <f t="shared" si="7"/>
        <v>4000</v>
      </c>
      <c r="I40" s="23">
        <f t="shared" si="1"/>
        <v>40</v>
      </c>
      <c r="J40" s="36">
        <f t="shared" si="2"/>
        <v>4000</v>
      </c>
      <c r="K40" s="34" t="s">
        <v>102</v>
      </c>
      <c r="M40" s="34">
        <f t="shared" si="3"/>
        <v>4000</v>
      </c>
    </row>
    <row r="41" s="7" customFormat="1" ht="46" customHeight="1" spans="1:13">
      <c r="A41" s="31" t="s">
        <v>44</v>
      </c>
      <c r="B41" s="32" t="s">
        <v>114</v>
      </c>
      <c r="C41" s="32" t="s">
        <v>38</v>
      </c>
      <c r="D41" s="33" t="s">
        <v>115</v>
      </c>
      <c r="E41" s="33" t="s">
        <v>116</v>
      </c>
      <c r="F41" s="34">
        <v>100</v>
      </c>
      <c r="G41" s="34">
        <v>20</v>
      </c>
      <c r="H41" s="36">
        <f t="shared" si="7"/>
        <v>2000</v>
      </c>
      <c r="I41" s="23">
        <f t="shared" si="1"/>
        <v>20</v>
      </c>
      <c r="J41" s="36">
        <f t="shared" si="2"/>
        <v>2000</v>
      </c>
      <c r="K41" s="34" t="s">
        <v>88</v>
      </c>
      <c r="M41" s="34">
        <f t="shared" si="3"/>
        <v>2000</v>
      </c>
    </row>
    <row r="42" s="7" customFormat="1" ht="46" customHeight="1" spans="1:13">
      <c r="A42" s="31" t="s">
        <v>117</v>
      </c>
      <c r="B42" s="32" t="s">
        <v>118</v>
      </c>
      <c r="C42" s="32"/>
      <c r="D42" s="33"/>
      <c r="E42" s="33"/>
      <c r="F42" s="34"/>
      <c r="G42" s="34"/>
      <c r="H42" s="36"/>
      <c r="I42" s="23"/>
      <c r="J42" s="36"/>
      <c r="K42" s="34"/>
      <c r="M42" s="34">
        <f t="shared" si="3"/>
        <v>0</v>
      </c>
    </row>
    <row r="43" s="7" customFormat="1" ht="46" customHeight="1" spans="1:13">
      <c r="A43" s="31" t="s">
        <v>36</v>
      </c>
      <c r="B43" s="32" t="s">
        <v>119</v>
      </c>
      <c r="C43" s="40" t="s">
        <v>38</v>
      </c>
      <c r="D43" s="33" t="s">
        <v>104</v>
      </c>
      <c r="E43" s="33" t="s">
        <v>120</v>
      </c>
      <c r="F43" s="34">
        <v>500</v>
      </c>
      <c r="G43" s="34">
        <v>2.5</v>
      </c>
      <c r="H43" s="36">
        <f t="shared" ref="H43:H45" si="8">F43*G43</f>
        <v>1250</v>
      </c>
      <c r="I43" s="23">
        <f t="shared" si="1"/>
        <v>2.5</v>
      </c>
      <c r="J43" s="36">
        <f t="shared" si="2"/>
        <v>1250</v>
      </c>
      <c r="K43" s="34"/>
      <c r="M43" s="34">
        <f t="shared" si="3"/>
        <v>1250</v>
      </c>
    </row>
    <row r="44" s="7" customFormat="1" ht="46" customHeight="1" spans="1:13">
      <c r="A44" s="31" t="s">
        <v>42</v>
      </c>
      <c r="B44" s="32" t="s">
        <v>121</v>
      </c>
      <c r="C44" s="40" t="s">
        <v>38</v>
      </c>
      <c r="D44" s="33" t="s">
        <v>122</v>
      </c>
      <c r="E44" s="33" t="s">
        <v>123</v>
      </c>
      <c r="F44" s="34">
        <v>200</v>
      </c>
      <c r="G44" s="34">
        <v>10</v>
      </c>
      <c r="H44" s="36">
        <f t="shared" si="8"/>
        <v>2000</v>
      </c>
      <c r="I44" s="23">
        <f t="shared" si="1"/>
        <v>10</v>
      </c>
      <c r="J44" s="36">
        <f t="shared" si="2"/>
        <v>2000</v>
      </c>
      <c r="K44" s="34" t="s">
        <v>88</v>
      </c>
      <c r="M44" s="34">
        <f t="shared" si="3"/>
        <v>2000</v>
      </c>
    </row>
    <row r="45" s="7" customFormat="1" ht="46" customHeight="1" spans="1:13">
      <c r="A45" s="31" t="s">
        <v>44</v>
      </c>
      <c r="B45" s="32" t="s">
        <v>124</v>
      </c>
      <c r="C45" s="32" t="s">
        <v>75</v>
      </c>
      <c r="D45" s="33" t="s">
        <v>125</v>
      </c>
      <c r="E45" s="33" t="s">
        <v>126</v>
      </c>
      <c r="F45" s="34">
        <v>100</v>
      </c>
      <c r="G45" s="34">
        <v>30</v>
      </c>
      <c r="H45" s="36">
        <f t="shared" si="8"/>
        <v>3000</v>
      </c>
      <c r="I45" s="23">
        <f t="shared" ref="I45:I76" si="9">J45/F45</f>
        <v>30</v>
      </c>
      <c r="J45" s="36">
        <f t="shared" ref="J45:J76" si="10">J141*M45/M141</f>
        <v>3000</v>
      </c>
      <c r="K45" s="34"/>
      <c r="M45" s="34">
        <f t="shared" ref="M45:M76" si="11">F45*G45</f>
        <v>3000</v>
      </c>
    </row>
    <row r="46" s="7" customFormat="1" ht="46" customHeight="1" spans="1:13">
      <c r="A46" s="31">
        <v>610</v>
      </c>
      <c r="B46" s="32" t="s">
        <v>127</v>
      </c>
      <c r="C46" s="32"/>
      <c r="D46" s="33"/>
      <c r="E46" s="33"/>
      <c r="F46" s="34"/>
      <c r="G46" s="34"/>
      <c r="H46" s="36"/>
      <c r="I46" s="23"/>
      <c r="J46" s="36"/>
      <c r="K46" s="34"/>
      <c r="M46" s="34">
        <f t="shared" si="11"/>
        <v>0</v>
      </c>
    </row>
    <row r="47" s="7" customFormat="1" ht="46" customHeight="1" spans="1:13">
      <c r="A47" s="31" t="s">
        <v>128</v>
      </c>
      <c r="B47" s="32" t="s">
        <v>129</v>
      </c>
      <c r="C47" s="32"/>
      <c r="D47" s="33"/>
      <c r="E47" s="33"/>
      <c r="F47" s="34"/>
      <c r="G47" s="34"/>
      <c r="H47" s="36"/>
      <c r="I47" s="23"/>
      <c r="J47" s="36"/>
      <c r="K47" s="34"/>
      <c r="M47" s="34">
        <f t="shared" si="11"/>
        <v>0</v>
      </c>
    </row>
    <row r="48" s="7" customFormat="1" ht="46" customHeight="1" spans="1:13">
      <c r="A48" s="31" t="s">
        <v>36</v>
      </c>
      <c r="B48" s="32" t="s">
        <v>130</v>
      </c>
      <c r="C48" s="32" t="s">
        <v>131</v>
      </c>
      <c r="D48" s="33" t="s">
        <v>132</v>
      </c>
      <c r="E48" s="33" t="s">
        <v>133</v>
      </c>
      <c r="F48" s="34">
        <v>100</v>
      </c>
      <c r="G48" s="34">
        <v>5</v>
      </c>
      <c r="H48" s="36">
        <f>F48*G48</f>
        <v>500</v>
      </c>
      <c r="I48" s="23">
        <f t="shared" si="9"/>
        <v>5</v>
      </c>
      <c r="J48" s="36">
        <f t="shared" si="10"/>
        <v>500</v>
      </c>
      <c r="K48" s="34"/>
      <c r="M48" s="34">
        <f t="shared" si="11"/>
        <v>500</v>
      </c>
    </row>
    <row r="49" s="7" customFormat="1" ht="46" customHeight="1" spans="1:13">
      <c r="A49" s="31" t="s">
        <v>42</v>
      </c>
      <c r="B49" s="32" t="s">
        <v>134</v>
      </c>
      <c r="C49" s="32" t="s">
        <v>131</v>
      </c>
      <c r="D49" s="33" t="s">
        <v>132</v>
      </c>
      <c r="E49" s="33" t="s">
        <v>135</v>
      </c>
      <c r="F49" s="34">
        <v>50</v>
      </c>
      <c r="G49" s="34">
        <v>80</v>
      </c>
      <c r="H49" s="36">
        <f>F49*G49</f>
        <v>4000</v>
      </c>
      <c r="I49" s="23">
        <f t="shared" si="9"/>
        <v>80</v>
      </c>
      <c r="J49" s="36">
        <f t="shared" si="10"/>
        <v>4000</v>
      </c>
      <c r="K49" s="34"/>
      <c r="M49" s="34">
        <f t="shared" si="11"/>
        <v>4000</v>
      </c>
    </row>
    <row r="50" s="7" customFormat="1" ht="46" customHeight="1" spans="1:13">
      <c r="A50" s="31" t="s">
        <v>36</v>
      </c>
      <c r="B50" s="32" t="s">
        <v>136</v>
      </c>
      <c r="C50" s="32" t="s">
        <v>81</v>
      </c>
      <c r="D50" s="33" t="s">
        <v>137</v>
      </c>
      <c r="E50" s="33" t="s">
        <v>138</v>
      </c>
      <c r="F50" s="34">
        <v>50</v>
      </c>
      <c r="G50" s="34">
        <v>200</v>
      </c>
      <c r="H50" s="36">
        <f>F50*G50</f>
        <v>10000</v>
      </c>
      <c r="I50" s="23">
        <f t="shared" si="9"/>
        <v>200</v>
      </c>
      <c r="J50" s="36">
        <f t="shared" si="10"/>
        <v>10000</v>
      </c>
      <c r="K50" s="34" t="s">
        <v>139</v>
      </c>
      <c r="M50" s="34">
        <f t="shared" si="11"/>
        <v>10000</v>
      </c>
    </row>
    <row r="51" s="7" customFormat="1" ht="46" customHeight="1" spans="1:13">
      <c r="A51" s="31" t="s">
        <v>140</v>
      </c>
      <c r="B51" s="32" t="s">
        <v>141</v>
      </c>
      <c r="C51" s="32"/>
      <c r="D51" s="33"/>
      <c r="E51" s="33"/>
      <c r="F51" s="34"/>
      <c r="G51" s="34"/>
      <c r="H51" s="36"/>
      <c r="I51" s="23"/>
      <c r="J51" s="36"/>
      <c r="K51" s="34"/>
      <c r="M51" s="34">
        <f t="shared" si="11"/>
        <v>0</v>
      </c>
    </row>
    <row r="52" s="7" customFormat="1" ht="46" customHeight="1" spans="1:13">
      <c r="A52" s="31" t="s">
        <v>36</v>
      </c>
      <c r="B52" s="32" t="s">
        <v>142</v>
      </c>
      <c r="C52" s="32" t="s">
        <v>131</v>
      </c>
      <c r="D52" s="33" t="s">
        <v>143</v>
      </c>
      <c r="E52" s="33" t="s">
        <v>144</v>
      </c>
      <c r="F52" s="34">
        <v>100</v>
      </c>
      <c r="G52" s="34">
        <v>6</v>
      </c>
      <c r="H52" s="36">
        <f>F52*G52</f>
        <v>600</v>
      </c>
      <c r="I52" s="23">
        <f t="shared" si="9"/>
        <v>6</v>
      </c>
      <c r="J52" s="36">
        <f t="shared" si="10"/>
        <v>600</v>
      </c>
      <c r="K52" s="34"/>
      <c r="M52" s="34">
        <f t="shared" si="11"/>
        <v>600</v>
      </c>
    </row>
    <row r="53" s="7" customFormat="1" ht="46" customHeight="1" spans="1:13">
      <c r="A53" s="31" t="s">
        <v>42</v>
      </c>
      <c r="B53" s="32" t="s">
        <v>145</v>
      </c>
      <c r="C53" s="32" t="s">
        <v>81</v>
      </c>
      <c r="D53" s="33" t="s">
        <v>146</v>
      </c>
      <c r="E53" s="33" t="s">
        <v>147</v>
      </c>
      <c r="F53" s="34">
        <v>100</v>
      </c>
      <c r="G53" s="34">
        <v>40</v>
      </c>
      <c r="H53" s="36">
        <f>F53*G53</f>
        <v>4000</v>
      </c>
      <c r="I53" s="23">
        <f t="shared" si="9"/>
        <v>40</v>
      </c>
      <c r="J53" s="36">
        <f t="shared" si="10"/>
        <v>4000</v>
      </c>
      <c r="K53" s="34" t="s">
        <v>148</v>
      </c>
      <c r="M53" s="34">
        <f t="shared" si="11"/>
        <v>4000</v>
      </c>
    </row>
    <row r="54" s="7" customFormat="1" ht="46" customHeight="1" spans="1:13">
      <c r="A54" s="31" t="s">
        <v>44</v>
      </c>
      <c r="B54" s="32" t="s">
        <v>149</v>
      </c>
      <c r="C54" s="32" t="s">
        <v>68</v>
      </c>
      <c r="D54" s="33" t="s">
        <v>150</v>
      </c>
      <c r="E54" s="33" t="s">
        <v>151</v>
      </c>
      <c r="F54" s="34">
        <v>100</v>
      </c>
      <c r="G54" s="34">
        <v>6</v>
      </c>
      <c r="H54" s="36">
        <f>F54*G54</f>
        <v>600</v>
      </c>
      <c r="I54" s="23">
        <f t="shared" si="9"/>
        <v>6</v>
      </c>
      <c r="J54" s="36">
        <f t="shared" si="10"/>
        <v>600</v>
      </c>
      <c r="K54" s="34" t="s">
        <v>152</v>
      </c>
      <c r="M54" s="34">
        <f t="shared" si="11"/>
        <v>600</v>
      </c>
    </row>
    <row r="55" s="7" customFormat="1" ht="46" customHeight="1" spans="1:13">
      <c r="A55" s="31" t="s">
        <v>153</v>
      </c>
      <c r="B55" s="32" t="s">
        <v>154</v>
      </c>
      <c r="C55" s="32"/>
      <c r="D55" s="33"/>
      <c r="E55" s="33"/>
      <c r="F55" s="34"/>
      <c r="G55" s="34"/>
      <c r="H55" s="36"/>
      <c r="I55" s="23"/>
      <c r="J55" s="36"/>
      <c r="K55" s="34"/>
      <c r="M55" s="34">
        <f t="shared" si="11"/>
        <v>0</v>
      </c>
    </row>
    <row r="56" s="7" customFormat="1" ht="46" customHeight="1" spans="1:13">
      <c r="A56" s="31" t="s">
        <v>36</v>
      </c>
      <c r="B56" s="32" t="s">
        <v>155</v>
      </c>
      <c r="C56" s="32" t="s">
        <v>131</v>
      </c>
      <c r="D56" s="33" t="s">
        <v>156</v>
      </c>
      <c r="E56" s="33" t="s">
        <v>157</v>
      </c>
      <c r="F56" s="34">
        <v>20</v>
      </c>
      <c r="G56" s="34">
        <v>150</v>
      </c>
      <c r="H56" s="36">
        <f t="shared" ref="H56:H59" si="12">F56*G56</f>
        <v>3000</v>
      </c>
      <c r="I56" s="23">
        <f t="shared" si="9"/>
        <v>150</v>
      </c>
      <c r="J56" s="36">
        <f t="shared" si="10"/>
        <v>3000</v>
      </c>
      <c r="K56" s="42"/>
      <c r="M56" s="34">
        <f t="shared" si="11"/>
        <v>3000</v>
      </c>
    </row>
    <row r="57" s="7" customFormat="1" ht="46" customHeight="1" spans="1:13">
      <c r="A57" s="31" t="s">
        <v>42</v>
      </c>
      <c r="B57" s="32" t="s">
        <v>158</v>
      </c>
      <c r="C57" s="32" t="s">
        <v>131</v>
      </c>
      <c r="D57" s="33" t="s">
        <v>159</v>
      </c>
      <c r="E57" s="33" t="s">
        <v>160</v>
      </c>
      <c r="F57" s="34">
        <v>20</v>
      </c>
      <c r="G57" s="34">
        <v>50</v>
      </c>
      <c r="H57" s="36">
        <f t="shared" si="12"/>
        <v>1000</v>
      </c>
      <c r="I57" s="23">
        <f t="shared" si="9"/>
        <v>50</v>
      </c>
      <c r="J57" s="36">
        <f t="shared" si="10"/>
        <v>1000</v>
      </c>
      <c r="K57" s="42"/>
      <c r="M57" s="34">
        <f t="shared" si="11"/>
        <v>1000</v>
      </c>
    </row>
    <row r="58" s="7" customFormat="1" ht="46" customHeight="1" spans="1:13">
      <c r="A58" s="31" t="s">
        <v>44</v>
      </c>
      <c r="B58" s="32" t="s">
        <v>161</v>
      </c>
      <c r="C58" s="32" t="s">
        <v>75</v>
      </c>
      <c r="D58" s="33" t="s">
        <v>162</v>
      </c>
      <c r="E58" s="33" t="s">
        <v>163</v>
      </c>
      <c r="F58" s="34">
        <v>220</v>
      </c>
      <c r="G58" s="34">
        <v>80</v>
      </c>
      <c r="H58" s="36">
        <f t="shared" si="12"/>
        <v>17600</v>
      </c>
      <c r="I58" s="23">
        <f t="shared" si="9"/>
        <v>80</v>
      </c>
      <c r="J58" s="36">
        <f t="shared" si="10"/>
        <v>17600</v>
      </c>
      <c r="K58" s="34"/>
      <c r="M58" s="34">
        <f t="shared" si="11"/>
        <v>17600</v>
      </c>
    </row>
    <row r="59" s="7" customFormat="1" ht="46" customHeight="1" spans="1:13">
      <c r="A59" s="31" t="s">
        <v>59</v>
      </c>
      <c r="B59" s="32" t="s">
        <v>164</v>
      </c>
      <c r="C59" s="32" t="s">
        <v>131</v>
      </c>
      <c r="D59" s="33" t="s">
        <v>165</v>
      </c>
      <c r="E59" s="33" t="s">
        <v>166</v>
      </c>
      <c r="F59" s="34">
        <v>100</v>
      </c>
      <c r="G59" s="34">
        <v>20</v>
      </c>
      <c r="H59" s="36">
        <f t="shared" si="12"/>
        <v>2000</v>
      </c>
      <c r="I59" s="23">
        <f t="shared" si="9"/>
        <v>20</v>
      </c>
      <c r="J59" s="36">
        <f t="shared" si="10"/>
        <v>2000</v>
      </c>
      <c r="K59" s="34"/>
      <c r="M59" s="34">
        <f t="shared" si="11"/>
        <v>2000</v>
      </c>
    </row>
    <row r="60" s="7" customFormat="1" ht="46" customHeight="1" spans="1:13">
      <c r="A60" s="31" t="s">
        <v>167</v>
      </c>
      <c r="B60" s="32" t="s">
        <v>168</v>
      </c>
      <c r="C60" s="32"/>
      <c r="D60" s="33"/>
      <c r="E60" s="33"/>
      <c r="F60" s="34"/>
      <c r="G60" s="34"/>
      <c r="H60" s="36"/>
      <c r="I60" s="23"/>
      <c r="J60" s="36"/>
      <c r="K60" s="34"/>
      <c r="M60" s="34">
        <f t="shared" si="11"/>
        <v>0</v>
      </c>
    </row>
    <row r="61" s="7" customFormat="1" ht="53" customHeight="1" spans="1:13">
      <c r="A61" s="31" t="s">
        <v>36</v>
      </c>
      <c r="B61" s="32" t="s">
        <v>169</v>
      </c>
      <c r="C61" s="32" t="s">
        <v>170</v>
      </c>
      <c r="D61" s="33" t="s">
        <v>171</v>
      </c>
      <c r="E61" s="33" t="s">
        <v>172</v>
      </c>
      <c r="F61" s="34">
        <v>10</v>
      </c>
      <c r="G61" s="34">
        <v>200</v>
      </c>
      <c r="H61" s="36">
        <f t="shared" ref="H61:H67" si="13">F61*G61</f>
        <v>2000</v>
      </c>
      <c r="I61" s="23">
        <f t="shared" si="9"/>
        <v>200</v>
      </c>
      <c r="J61" s="36">
        <f t="shared" si="10"/>
        <v>2000</v>
      </c>
      <c r="K61" s="34"/>
      <c r="M61" s="34">
        <f t="shared" si="11"/>
        <v>2000</v>
      </c>
    </row>
    <row r="62" s="7" customFormat="1" ht="53" customHeight="1" spans="1:13">
      <c r="A62" s="31" t="s">
        <v>42</v>
      </c>
      <c r="B62" s="32" t="s">
        <v>173</v>
      </c>
      <c r="C62" s="32" t="s">
        <v>170</v>
      </c>
      <c r="D62" s="33" t="s">
        <v>171</v>
      </c>
      <c r="E62" s="33" t="s">
        <v>172</v>
      </c>
      <c r="F62" s="34">
        <v>10</v>
      </c>
      <c r="G62" s="34">
        <v>200</v>
      </c>
      <c r="H62" s="36">
        <f t="shared" si="13"/>
        <v>2000</v>
      </c>
      <c r="I62" s="23">
        <f t="shared" si="9"/>
        <v>200</v>
      </c>
      <c r="J62" s="36">
        <f t="shared" si="10"/>
        <v>2000</v>
      </c>
      <c r="K62" s="34"/>
      <c r="M62" s="34">
        <f t="shared" si="11"/>
        <v>2000</v>
      </c>
    </row>
    <row r="63" s="7" customFormat="1" ht="53" customHeight="1" spans="1:13">
      <c r="A63" s="31" t="s">
        <v>44</v>
      </c>
      <c r="B63" s="32" t="s">
        <v>174</v>
      </c>
      <c r="C63" s="32" t="s">
        <v>170</v>
      </c>
      <c r="D63" s="33" t="s">
        <v>171</v>
      </c>
      <c r="E63" s="33" t="s">
        <v>172</v>
      </c>
      <c r="F63" s="34">
        <v>10</v>
      </c>
      <c r="G63" s="34">
        <v>200</v>
      </c>
      <c r="H63" s="36">
        <f t="shared" si="13"/>
        <v>2000</v>
      </c>
      <c r="I63" s="23">
        <f t="shared" si="9"/>
        <v>200</v>
      </c>
      <c r="J63" s="36">
        <f t="shared" si="10"/>
        <v>2000</v>
      </c>
      <c r="K63" s="34"/>
      <c r="M63" s="34">
        <f t="shared" si="11"/>
        <v>2000</v>
      </c>
    </row>
    <row r="64" s="7" customFormat="1" ht="53" customHeight="1" spans="1:13">
      <c r="A64" s="31" t="s">
        <v>59</v>
      </c>
      <c r="B64" s="32" t="s">
        <v>175</v>
      </c>
      <c r="C64" s="32" t="s">
        <v>170</v>
      </c>
      <c r="D64" s="33" t="s">
        <v>171</v>
      </c>
      <c r="E64" s="33" t="s">
        <v>172</v>
      </c>
      <c r="F64" s="34">
        <v>10</v>
      </c>
      <c r="G64" s="34">
        <v>200</v>
      </c>
      <c r="H64" s="36">
        <f t="shared" si="13"/>
        <v>2000</v>
      </c>
      <c r="I64" s="23">
        <f t="shared" si="9"/>
        <v>200</v>
      </c>
      <c r="J64" s="36">
        <f t="shared" si="10"/>
        <v>2000</v>
      </c>
      <c r="K64" s="34"/>
      <c r="M64" s="34">
        <f t="shared" si="11"/>
        <v>2000</v>
      </c>
    </row>
    <row r="65" s="7" customFormat="1" ht="46" customHeight="1" spans="1:13">
      <c r="A65" s="31" t="s">
        <v>61</v>
      </c>
      <c r="B65" s="32" t="s">
        <v>176</v>
      </c>
      <c r="C65" s="32" t="s">
        <v>177</v>
      </c>
      <c r="D65" s="33" t="s">
        <v>178</v>
      </c>
      <c r="E65" s="33" t="s">
        <v>179</v>
      </c>
      <c r="F65" s="34">
        <v>10</v>
      </c>
      <c r="G65" s="34">
        <v>800</v>
      </c>
      <c r="H65" s="36">
        <f t="shared" si="13"/>
        <v>8000</v>
      </c>
      <c r="I65" s="23">
        <f t="shared" si="9"/>
        <v>800</v>
      </c>
      <c r="J65" s="36">
        <f t="shared" si="10"/>
        <v>8000</v>
      </c>
      <c r="K65" s="34" t="s">
        <v>180</v>
      </c>
      <c r="M65" s="34">
        <f t="shared" si="11"/>
        <v>8000</v>
      </c>
    </row>
    <row r="66" s="7" customFormat="1" ht="46" customHeight="1" spans="1:13">
      <c r="A66" s="31" t="s">
        <v>63</v>
      </c>
      <c r="B66" s="32" t="s">
        <v>181</v>
      </c>
      <c r="C66" s="32" t="s">
        <v>182</v>
      </c>
      <c r="D66" s="33" t="s">
        <v>183</v>
      </c>
      <c r="E66" s="33" t="s">
        <v>184</v>
      </c>
      <c r="F66" s="34">
        <v>50</v>
      </c>
      <c r="G66" s="34">
        <v>700</v>
      </c>
      <c r="H66" s="36">
        <f t="shared" si="13"/>
        <v>35000</v>
      </c>
      <c r="I66" s="23">
        <f t="shared" si="9"/>
        <v>700</v>
      </c>
      <c r="J66" s="36">
        <f t="shared" si="10"/>
        <v>35000</v>
      </c>
      <c r="K66" s="34" t="s">
        <v>148</v>
      </c>
      <c r="M66" s="34">
        <f t="shared" si="11"/>
        <v>35000</v>
      </c>
    </row>
    <row r="67" s="7" customFormat="1" ht="46" customHeight="1" spans="1:13">
      <c r="A67" s="31" t="s">
        <v>185</v>
      </c>
      <c r="B67" s="32" t="s">
        <v>186</v>
      </c>
      <c r="C67" s="32" t="s">
        <v>187</v>
      </c>
      <c r="D67" s="33" t="s">
        <v>188</v>
      </c>
      <c r="E67" s="33" t="s">
        <v>189</v>
      </c>
      <c r="F67" s="34">
        <v>500</v>
      </c>
      <c r="G67" s="34">
        <v>3.5</v>
      </c>
      <c r="H67" s="36">
        <f t="shared" si="13"/>
        <v>1750</v>
      </c>
      <c r="I67" s="23">
        <f t="shared" si="9"/>
        <v>3.5</v>
      </c>
      <c r="J67" s="36">
        <f t="shared" si="10"/>
        <v>1750</v>
      </c>
      <c r="K67" s="34" t="s">
        <v>190</v>
      </c>
      <c r="M67" s="34">
        <f t="shared" si="11"/>
        <v>1750</v>
      </c>
    </row>
    <row r="68" s="7" customFormat="1" ht="46" customHeight="1" spans="1:13">
      <c r="A68" s="31" t="s">
        <v>191</v>
      </c>
      <c r="B68" s="32" t="s">
        <v>192</v>
      </c>
      <c r="C68" s="32"/>
      <c r="D68" s="33"/>
      <c r="E68" s="33"/>
      <c r="F68" s="34"/>
      <c r="G68" s="34"/>
      <c r="H68" s="36"/>
      <c r="I68" s="23"/>
      <c r="J68" s="36"/>
      <c r="K68" s="34"/>
      <c r="M68" s="34">
        <f t="shared" si="11"/>
        <v>0</v>
      </c>
    </row>
    <row r="69" s="7" customFormat="1" ht="46" customHeight="1" spans="1:13">
      <c r="A69" s="31" t="s">
        <v>36</v>
      </c>
      <c r="B69" s="32" t="s">
        <v>193</v>
      </c>
      <c r="C69" s="32" t="s">
        <v>75</v>
      </c>
      <c r="D69" s="33" t="s">
        <v>194</v>
      </c>
      <c r="E69" s="33" t="s">
        <v>195</v>
      </c>
      <c r="F69" s="34">
        <v>10</v>
      </c>
      <c r="G69" s="34">
        <v>500</v>
      </c>
      <c r="H69" s="36">
        <f t="shared" ref="H69:H73" si="14">F69*G69</f>
        <v>5000</v>
      </c>
      <c r="I69" s="23">
        <f t="shared" si="9"/>
        <v>500</v>
      </c>
      <c r="J69" s="36">
        <f t="shared" si="10"/>
        <v>5000</v>
      </c>
      <c r="K69" s="34" t="s">
        <v>196</v>
      </c>
      <c r="M69" s="34">
        <f t="shared" si="11"/>
        <v>5000</v>
      </c>
    </row>
    <row r="70" s="7" customFormat="1" ht="46" customHeight="1" spans="1:13">
      <c r="A70" s="31" t="s">
        <v>42</v>
      </c>
      <c r="B70" s="32" t="s">
        <v>197</v>
      </c>
      <c r="C70" s="32" t="s">
        <v>75</v>
      </c>
      <c r="D70" s="33" t="s">
        <v>194</v>
      </c>
      <c r="E70" s="33" t="s">
        <v>195</v>
      </c>
      <c r="F70" s="34">
        <v>10</v>
      </c>
      <c r="G70" s="34">
        <v>800</v>
      </c>
      <c r="H70" s="36">
        <f t="shared" si="14"/>
        <v>8000</v>
      </c>
      <c r="I70" s="23">
        <f t="shared" si="9"/>
        <v>800</v>
      </c>
      <c r="J70" s="36">
        <f t="shared" si="10"/>
        <v>8000</v>
      </c>
      <c r="K70" s="34" t="s">
        <v>196</v>
      </c>
      <c r="M70" s="34">
        <f t="shared" si="11"/>
        <v>8000</v>
      </c>
    </row>
    <row r="71" s="7" customFormat="1" ht="46" customHeight="1" spans="1:13">
      <c r="A71" s="31" t="s">
        <v>44</v>
      </c>
      <c r="B71" s="32" t="s">
        <v>198</v>
      </c>
      <c r="C71" s="32" t="s">
        <v>75</v>
      </c>
      <c r="D71" s="33" t="s">
        <v>194</v>
      </c>
      <c r="E71" s="33" t="s">
        <v>195</v>
      </c>
      <c r="F71" s="34">
        <v>10</v>
      </c>
      <c r="G71" s="34">
        <v>1200</v>
      </c>
      <c r="H71" s="36">
        <f t="shared" si="14"/>
        <v>12000</v>
      </c>
      <c r="I71" s="23">
        <f t="shared" si="9"/>
        <v>1200</v>
      </c>
      <c r="J71" s="36">
        <f t="shared" si="10"/>
        <v>12000</v>
      </c>
      <c r="K71" s="34" t="s">
        <v>196</v>
      </c>
      <c r="M71" s="34">
        <f t="shared" si="11"/>
        <v>12000</v>
      </c>
    </row>
    <row r="72" s="7" customFormat="1" ht="46" customHeight="1" spans="1:13">
      <c r="A72" s="31" t="s">
        <v>59</v>
      </c>
      <c r="B72" s="32" t="s">
        <v>199</v>
      </c>
      <c r="C72" s="32" t="s">
        <v>75</v>
      </c>
      <c r="D72" s="33" t="s">
        <v>194</v>
      </c>
      <c r="E72" s="33" t="s">
        <v>195</v>
      </c>
      <c r="F72" s="34">
        <v>5</v>
      </c>
      <c r="G72" s="34">
        <v>2500</v>
      </c>
      <c r="H72" s="36">
        <f t="shared" si="14"/>
        <v>12500</v>
      </c>
      <c r="I72" s="23">
        <f t="shared" si="9"/>
        <v>2500</v>
      </c>
      <c r="J72" s="36">
        <f t="shared" si="10"/>
        <v>12500</v>
      </c>
      <c r="K72" s="34" t="s">
        <v>196</v>
      </c>
      <c r="M72" s="34">
        <f t="shared" si="11"/>
        <v>12500</v>
      </c>
    </row>
    <row r="73" s="7" customFormat="1" ht="46" customHeight="1" spans="1:13">
      <c r="A73" s="31" t="s">
        <v>61</v>
      </c>
      <c r="B73" s="32" t="s">
        <v>200</v>
      </c>
      <c r="C73" s="32" t="s">
        <v>75</v>
      </c>
      <c r="D73" s="33" t="s">
        <v>194</v>
      </c>
      <c r="E73" s="33" t="s">
        <v>195</v>
      </c>
      <c r="F73" s="34">
        <v>10</v>
      </c>
      <c r="G73" s="34">
        <v>100</v>
      </c>
      <c r="H73" s="36">
        <f t="shared" si="14"/>
        <v>1000</v>
      </c>
      <c r="I73" s="23">
        <f t="shared" si="9"/>
        <v>100</v>
      </c>
      <c r="J73" s="36">
        <f t="shared" si="10"/>
        <v>1000</v>
      </c>
      <c r="K73" s="34" t="s">
        <v>196</v>
      </c>
      <c r="M73" s="34">
        <f t="shared" si="11"/>
        <v>1000</v>
      </c>
    </row>
    <row r="74" s="7" customFormat="1" ht="46" customHeight="1" spans="1:13">
      <c r="A74" s="31" t="s">
        <v>201</v>
      </c>
      <c r="B74" s="32" t="s">
        <v>118</v>
      </c>
      <c r="C74" s="32"/>
      <c r="D74" s="33"/>
      <c r="E74" s="33"/>
      <c r="F74" s="34"/>
      <c r="G74" s="34"/>
      <c r="H74" s="36"/>
      <c r="I74" s="23"/>
      <c r="J74" s="36"/>
      <c r="K74" s="34"/>
      <c r="M74" s="34">
        <f t="shared" si="11"/>
        <v>0</v>
      </c>
    </row>
    <row r="75" s="7" customFormat="1" ht="46" customHeight="1" spans="1:13">
      <c r="A75" s="31" t="s">
        <v>36</v>
      </c>
      <c r="B75" s="32" t="s">
        <v>202</v>
      </c>
      <c r="C75" s="32" t="s">
        <v>170</v>
      </c>
      <c r="D75" s="33" t="s">
        <v>203</v>
      </c>
      <c r="E75" s="33" t="s">
        <v>204</v>
      </c>
      <c r="F75" s="34">
        <v>100</v>
      </c>
      <c r="G75" s="34">
        <v>50</v>
      </c>
      <c r="H75" s="36">
        <f t="shared" ref="H75:H79" si="15">F75*G75</f>
        <v>5000</v>
      </c>
      <c r="I75" s="23">
        <f t="shared" si="9"/>
        <v>50</v>
      </c>
      <c r="J75" s="36">
        <f t="shared" si="10"/>
        <v>5000</v>
      </c>
      <c r="K75" s="34"/>
      <c r="M75" s="34">
        <f t="shared" si="11"/>
        <v>5000</v>
      </c>
    </row>
    <row r="76" s="7" customFormat="1" ht="46" customHeight="1" spans="1:13">
      <c r="A76" s="31" t="s">
        <v>42</v>
      </c>
      <c r="B76" s="32" t="s">
        <v>205</v>
      </c>
      <c r="C76" s="32" t="s">
        <v>170</v>
      </c>
      <c r="D76" s="33" t="s">
        <v>206</v>
      </c>
      <c r="E76" s="33" t="s">
        <v>207</v>
      </c>
      <c r="F76" s="34">
        <v>300</v>
      </c>
      <c r="G76" s="34">
        <v>130</v>
      </c>
      <c r="H76" s="36">
        <f t="shared" si="15"/>
        <v>39000</v>
      </c>
      <c r="I76" s="23">
        <f t="shared" si="9"/>
        <v>130</v>
      </c>
      <c r="J76" s="36">
        <f t="shared" si="10"/>
        <v>39000</v>
      </c>
      <c r="K76" s="34"/>
      <c r="M76" s="34">
        <f t="shared" si="11"/>
        <v>39000</v>
      </c>
    </row>
    <row r="77" s="7" customFormat="1" ht="46" customHeight="1" spans="1:13">
      <c r="A77" s="31" t="s">
        <v>44</v>
      </c>
      <c r="B77" s="32" t="s">
        <v>208</v>
      </c>
      <c r="C77" s="32" t="s">
        <v>209</v>
      </c>
      <c r="D77" s="33" t="s">
        <v>210</v>
      </c>
      <c r="E77" s="33" t="s">
        <v>211</v>
      </c>
      <c r="F77" s="34">
        <v>50</v>
      </c>
      <c r="G77" s="34">
        <v>5</v>
      </c>
      <c r="H77" s="36">
        <f t="shared" si="15"/>
        <v>250</v>
      </c>
      <c r="I77" s="23">
        <f t="shared" ref="I77:I105" si="16">J77/F77</f>
        <v>5</v>
      </c>
      <c r="J77" s="36">
        <f t="shared" ref="J77:J105" si="17">J173*M77/M173</f>
        <v>250</v>
      </c>
      <c r="K77" s="34"/>
      <c r="M77" s="34">
        <f t="shared" ref="M77:M105" si="18">F77*G77</f>
        <v>250</v>
      </c>
    </row>
    <row r="78" s="7" customFormat="1" ht="46" customHeight="1" spans="1:13">
      <c r="A78" s="31" t="s">
        <v>59</v>
      </c>
      <c r="B78" s="17" t="s">
        <v>212</v>
      </c>
      <c r="C78" s="17" t="s">
        <v>209</v>
      </c>
      <c r="D78" s="19" t="s">
        <v>210</v>
      </c>
      <c r="E78" s="33" t="s">
        <v>213</v>
      </c>
      <c r="F78" s="23">
        <v>5000</v>
      </c>
      <c r="G78" s="23">
        <v>3.8</v>
      </c>
      <c r="H78" s="36">
        <f t="shared" si="15"/>
        <v>19000</v>
      </c>
      <c r="I78" s="23">
        <f t="shared" si="16"/>
        <v>3.8</v>
      </c>
      <c r="J78" s="36">
        <f t="shared" si="17"/>
        <v>19000</v>
      </c>
      <c r="K78" s="34"/>
      <c r="M78" s="34">
        <f t="shared" si="18"/>
        <v>19000</v>
      </c>
    </row>
    <row r="79" s="7" customFormat="1" ht="46" customHeight="1" spans="1:13">
      <c r="A79" s="31" t="s">
        <v>79</v>
      </c>
      <c r="B79" s="17" t="s">
        <v>214</v>
      </c>
      <c r="C79" s="32" t="s">
        <v>170</v>
      </c>
      <c r="D79" s="33" t="s">
        <v>206</v>
      </c>
      <c r="E79" s="33" t="s">
        <v>213</v>
      </c>
      <c r="F79" s="23">
        <v>100</v>
      </c>
      <c r="G79" s="23">
        <v>20</v>
      </c>
      <c r="H79" s="36">
        <f t="shared" si="15"/>
        <v>2000</v>
      </c>
      <c r="I79" s="23">
        <f t="shared" si="16"/>
        <v>20</v>
      </c>
      <c r="J79" s="36">
        <f t="shared" si="17"/>
        <v>2000</v>
      </c>
      <c r="K79" s="34"/>
      <c r="M79" s="34">
        <f t="shared" si="18"/>
        <v>2000</v>
      </c>
    </row>
    <row r="80" s="7" customFormat="1" ht="46" customHeight="1" spans="1:13">
      <c r="A80" s="31" t="s">
        <v>215</v>
      </c>
      <c r="B80" s="32" t="s">
        <v>216</v>
      </c>
      <c r="C80" s="32"/>
      <c r="D80" s="33"/>
      <c r="E80" s="33"/>
      <c r="F80" s="34"/>
      <c r="G80" s="34"/>
      <c r="H80" s="36"/>
      <c r="I80" s="23"/>
      <c r="J80" s="36"/>
      <c r="K80" s="34"/>
      <c r="M80" s="34">
        <f t="shared" si="18"/>
        <v>0</v>
      </c>
    </row>
    <row r="81" s="7" customFormat="1" ht="46" customHeight="1" spans="1:13">
      <c r="A81" s="31" t="s">
        <v>36</v>
      </c>
      <c r="B81" s="32" t="s">
        <v>217</v>
      </c>
      <c r="C81" s="32" t="s">
        <v>170</v>
      </c>
      <c r="D81" s="33" t="s">
        <v>218</v>
      </c>
      <c r="E81" s="33" t="s">
        <v>219</v>
      </c>
      <c r="F81" s="34">
        <v>200</v>
      </c>
      <c r="G81" s="34">
        <v>30</v>
      </c>
      <c r="H81" s="36">
        <f t="shared" ref="H81:H84" si="19">F81*G81</f>
        <v>6000</v>
      </c>
      <c r="I81" s="23">
        <f t="shared" si="16"/>
        <v>30</v>
      </c>
      <c r="J81" s="36">
        <f t="shared" si="17"/>
        <v>6000</v>
      </c>
      <c r="K81" s="34" t="s">
        <v>220</v>
      </c>
      <c r="M81" s="34">
        <f t="shared" si="18"/>
        <v>6000</v>
      </c>
    </row>
    <row r="82" s="7" customFormat="1" ht="46" customHeight="1" spans="1:13">
      <c r="A82" s="31" t="s">
        <v>42</v>
      </c>
      <c r="B82" s="32" t="s">
        <v>221</v>
      </c>
      <c r="C82" s="32" t="s">
        <v>170</v>
      </c>
      <c r="D82" s="33" t="s">
        <v>218</v>
      </c>
      <c r="E82" s="33" t="s">
        <v>219</v>
      </c>
      <c r="F82" s="34">
        <v>100</v>
      </c>
      <c r="G82" s="34">
        <v>50</v>
      </c>
      <c r="H82" s="36">
        <f t="shared" si="19"/>
        <v>5000</v>
      </c>
      <c r="I82" s="23">
        <f t="shared" si="16"/>
        <v>50</v>
      </c>
      <c r="J82" s="36">
        <f t="shared" si="17"/>
        <v>5000</v>
      </c>
      <c r="K82" s="34" t="s">
        <v>220</v>
      </c>
      <c r="M82" s="34">
        <f t="shared" si="18"/>
        <v>5000</v>
      </c>
    </row>
    <row r="83" s="7" customFormat="1" ht="46" customHeight="1" spans="1:13">
      <c r="A83" s="31" t="s">
        <v>44</v>
      </c>
      <c r="B83" s="32" t="s">
        <v>222</v>
      </c>
      <c r="C83" s="32" t="s">
        <v>170</v>
      </c>
      <c r="D83" s="33" t="s">
        <v>223</v>
      </c>
      <c r="E83" s="33" t="s">
        <v>224</v>
      </c>
      <c r="F83" s="34">
        <v>100</v>
      </c>
      <c r="G83" s="34">
        <v>15</v>
      </c>
      <c r="H83" s="36">
        <f t="shared" si="19"/>
        <v>1500</v>
      </c>
      <c r="I83" s="23">
        <f t="shared" si="16"/>
        <v>15</v>
      </c>
      <c r="J83" s="36">
        <f t="shared" si="17"/>
        <v>1500</v>
      </c>
      <c r="K83" s="34" t="s">
        <v>225</v>
      </c>
      <c r="M83" s="34">
        <f t="shared" si="18"/>
        <v>1500</v>
      </c>
    </row>
    <row r="84" s="7" customFormat="1" ht="46" customHeight="1" spans="1:13">
      <c r="A84" s="31" t="s">
        <v>59</v>
      </c>
      <c r="B84" s="43" t="s">
        <v>226</v>
      </c>
      <c r="C84" s="43" t="s">
        <v>170</v>
      </c>
      <c r="D84" s="44" t="s">
        <v>227</v>
      </c>
      <c r="E84" s="33" t="s">
        <v>228</v>
      </c>
      <c r="F84" s="34">
        <v>1</v>
      </c>
      <c r="G84" s="34">
        <v>20</v>
      </c>
      <c r="H84" s="36">
        <f t="shared" si="19"/>
        <v>20</v>
      </c>
      <c r="I84" s="23">
        <f t="shared" si="16"/>
        <v>20</v>
      </c>
      <c r="J84" s="36">
        <f t="shared" si="17"/>
        <v>20</v>
      </c>
      <c r="K84" s="34" t="s">
        <v>225</v>
      </c>
      <c r="M84" s="34">
        <f t="shared" si="18"/>
        <v>20</v>
      </c>
    </row>
    <row r="85" s="7" customFormat="1" ht="46" customHeight="1" spans="1:13">
      <c r="A85" s="31" t="s">
        <v>229</v>
      </c>
      <c r="B85" s="32" t="s">
        <v>230</v>
      </c>
      <c r="C85" s="32"/>
      <c r="D85" s="33"/>
      <c r="E85" s="33"/>
      <c r="F85" s="34"/>
      <c r="G85" s="34"/>
      <c r="H85" s="36"/>
      <c r="I85" s="23"/>
      <c r="J85" s="36"/>
      <c r="K85" s="34"/>
      <c r="M85" s="34">
        <f t="shared" si="18"/>
        <v>0</v>
      </c>
    </row>
    <row r="86" s="7" customFormat="1" ht="46" customHeight="1" spans="1:13">
      <c r="A86" s="31" t="s">
        <v>36</v>
      </c>
      <c r="B86" s="32" t="s">
        <v>231</v>
      </c>
      <c r="C86" s="32" t="s">
        <v>131</v>
      </c>
      <c r="D86" s="33" t="s">
        <v>232</v>
      </c>
      <c r="E86" s="33" t="s">
        <v>233</v>
      </c>
      <c r="F86" s="34">
        <v>1000</v>
      </c>
      <c r="G86" s="34">
        <v>15</v>
      </c>
      <c r="H86" s="36">
        <f t="shared" ref="H86:H88" si="20">F86*G86</f>
        <v>15000</v>
      </c>
      <c r="I86" s="23">
        <f t="shared" si="16"/>
        <v>15</v>
      </c>
      <c r="J86" s="36">
        <f t="shared" si="17"/>
        <v>15000</v>
      </c>
      <c r="K86" s="34"/>
      <c r="M86" s="34">
        <f t="shared" si="18"/>
        <v>15000</v>
      </c>
    </row>
    <row r="87" s="7" customFormat="1" ht="42" customHeight="1" spans="1:13">
      <c r="A87" s="31" t="s">
        <v>42</v>
      </c>
      <c r="B87" s="32" t="s">
        <v>234</v>
      </c>
      <c r="C87" s="32" t="s">
        <v>38</v>
      </c>
      <c r="D87" s="33" t="s">
        <v>235</v>
      </c>
      <c r="E87" s="33" t="s">
        <v>236</v>
      </c>
      <c r="F87" s="34">
        <v>500</v>
      </c>
      <c r="G87" s="34">
        <v>30</v>
      </c>
      <c r="H87" s="36">
        <f t="shared" si="20"/>
        <v>15000</v>
      </c>
      <c r="I87" s="23">
        <f t="shared" si="16"/>
        <v>30</v>
      </c>
      <c r="J87" s="36">
        <f t="shared" si="17"/>
        <v>15000</v>
      </c>
      <c r="K87" s="34"/>
      <c r="M87" s="34">
        <f t="shared" si="18"/>
        <v>15000</v>
      </c>
    </row>
    <row r="88" s="7" customFormat="1" ht="46" customHeight="1" spans="1:13">
      <c r="A88" s="31" t="s">
        <v>73</v>
      </c>
      <c r="B88" s="32" t="s">
        <v>237</v>
      </c>
      <c r="C88" s="32" t="s">
        <v>38</v>
      </c>
      <c r="D88" s="33" t="s">
        <v>238</v>
      </c>
      <c r="E88" s="33" t="s">
        <v>239</v>
      </c>
      <c r="F88" s="34">
        <v>100</v>
      </c>
      <c r="G88" s="34">
        <v>15</v>
      </c>
      <c r="H88" s="36">
        <f t="shared" si="20"/>
        <v>1500</v>
      </c>
      <c r="I88" s="23">
        <f t="shared" si="16"/>
        <v>15</v>
      </c>
      <c r="J88" s="36">
        <f t="shared" si="17"/>
        <v>1500</v>
      </c>
      <c r="K88" s="34"/>
      <c r="M88" s="34">
        <f t="shared" si="18"/>
        <v>1500</v>
      </c>
    </row>
    <row r="89" s="5" customFormat="1" ht="46" customHeight="1" spans="1:13">
      <c r="A89" s="45">
        <v>613</v>
      </c>
      <c r="B89" s="32" t="s">
        <v>240</v>
      </c>
      <c r="C89" s="45"/>
      <c r="D89" s="33"/>
      <c r="E89" s="33"/>
      <c r="F89" s="34"/>
      <c r="G89" s="34"/>
      <c r="H89" s="36"/>
      <c r="I89" s="23"/>
      <c r="J89" s="36"/>
      <c r="K89" s="34"/>
      <c r="M89" s="34">
        <f t="shared" si="18"/>
        <v>0</v>
      </c>
    </row>
    <row r="90" s="5" customFormat="1" ht="46" customHeight="1" spans="1:13">
      <c r="A90" s="45" t="s">
        <v>241</v>
      </c>
      <c r="B90" s="32" t="s">
        <v>242</v>
      </c>
      <c r="C90" s="43" t="s">
        <v>243</v>
      </c>
      <c r="D90" s="33" t="s">
        <v>244</v>
      </c>
      <c r="E90" s="33" t="s">
        <v>245</v>
      </c>
      <c r="F90" s="34">
        <v>10</v>
      </c>
      <c r="G90" s="34">
        <v>150</v>
      </c>
      <c r="H90" s="36">
        <f t="shared" ref="H90:H105" si="21">F90*G90</f>
        <v>1500</v>
      </c>
      <c r="I90" s="23">
        <f t="shared" si="16"/>
        <v>150</v>
      </c>
      <c r="J90" s="36">
        <f t="shared" si="17"/>
        <v>1500</v>
      </c>
      <c r="K90" s="34"/>
      <c r="M90" s="34">
        <f t="shared" si="18"/>
        <v>1500</v>
      </c>
    </row>
    <row r="91" s="5" customFormat="1" ht="46" customHeight="1" spans="1:13">
      <c r="A91" s="45" t="s">
        <v>246</v>
      </c>
      <c r="B91" s="32" t="s">
        <v>247</v>
      </c>
      <c r="C91" s="43" t="s">
        <v>243</v>
      </c>
      <c r="D91" s="33" t="s">
        <v>244</v>
      </c>
      <c r="E91" s="33" t="s">
        <v>245</v>
      </c>
      <c r="F91" s="34">
        <v>10</v>
      </c>
      <c r="G91" s="34">
        <v>200</v>
      </c>
      <c r="H91" s="36">
        <f t="shared" si="21"/>
        <v>2000</v>
      </c>
      <c r="I91" s="23">
        <f t="shared" si="16"/>
        <v>200</v>
      </c>
      <c r="J91" s="36">
        <f t="shared" si="17"/>
        <v>2000</v>
      </c>
      <c r="K91" s="34"/>
      <c r="M91" s="34">
        <f t="shared" si="18"/>
        <v>2000</v>
      </c>
    </row>
    <row r="92" s="5" customFormat="1" ht="46" customHeight="1" spans="1:13">
      <c r="A92" s="45">
        <v>614</v>
      </c>
      <c r="B92" s="32" t="s">
        <v>248</v>
      </c>
      <c r="C92" s="43"/>
      <c r="D92" s="33"/>
      <c r="E92" s="33"/>
      <c r="F92" s="34"/>
      <c r="G92" s="34"/>
      <c r="H92" s="36"/>
      <c r="I92" s="23"/>
      <c r="J92" s="36"/>
      <c r="K92" s="34"/>
      <c r="M92" s="34">
        <f t="shared" si="18"/>
        <v>0</v>
      </c>
    </row>
    <row r="93" s="7" customFormat="1" ht="46" customHeight="1" spans="1:13">
      <c r="A93" s="32" t="s">
        <v>249</v>
      </c>
      <c r="B93" s="32" t="s">
        <v>250</v>
      </c>
      <c r="C93" s="43" t="s">
        <v>251</v>
      </c>
      <c r="D93" s="33" t="s">
        <v>252</v>
      </c>
      <c r="E93" s="33" t="s">
        <v>253</v>
      </c>
      <c r="F93" s="46">
        <v>1</v>
      </c>
      <c r="G93" s="47">
        <v>385</v>
      </c>
      <c r="H93" s="36">
        <f>F93*G93</f>
        <v>385</v>
      </c>
      <c r="I93" s="23">
        <f t="shared" si="16"/>
        <v>385</v>
      </c>
      <c r="J93" s="36">
        <f t="shared" si="17"/>
        <v>385</v>
      </c>
      <c r="K93" s="34"/>
      <c r="M93" s="34">
        <f t="shared" si="18"/>
        <v>385</v>
      </c>
    </row>
    <row r="94" s="7" customFormat="1" ht="46" customHeight="1" spans="1:13">
      <c r="A94" s="32" t="s">
        <v>254</v>
      </c>
      <c r="B94" s="32" t="s">
        <v>255</v>
      </c>
      <c r="C94" s="43" t="s">
        <v>251</v>
      </c>
      <c r="D94" s="33" t="s">
        <v>252</v>
      </c>
      <c r="E94" s="33" t="s">
        <v>253</v>
      </c>
      <c r="F94" s="46">
        <v>1</v>
      </c>
      <c r="G94" s="47">
        <v>700</v>
      </c>
      <c r="H94" s="36">
        <f t="shared" si="21"/>
        <v>700</v>
      </c>
      <c r="I94" s="23">
        <f t="shared" si="16"/>
        <v>700</v>
      </c>
      <c r="J94" s="36">
        <f t="shared" si="17"/>
        <v>700</v>
      </c>
      <c r="K94" s="34"/>
      <c r="M94" s="34">
        <f t="shared" si="18"/>
        <v>700</v>
      </c>
    </row>
    <row r="95" s="7" customFormat="1" ht="46" customHeight="1" spans="1:13">
      <c r="A95" s="32" t="s">
        <v>256</v>
      </c>
      <c r="B95" s="32" t="s">
        <v>257</v>
      </c>
      <c r="C95" s="43" t="s">
        <v>251</v>
      </c>
      <c r="D95" s="33" t="s">
        <v>252</v>
      </c>
      <c r="E95" s="33" t="s">
        <v>253</v>
      </c>
      <c r="F95" s="46">
        <v>1</v>
      </c>
      <c r="G95" s="47">
        <v>1180</v>
      </c>
      <c r="H95" s="36">
        <f t="shared" si="21"/>
        <v>1180</v>
      </c>
      <c r="I95" s="23">
        <f t="shared" si="16"/>
        <v>1180</v>
      </c>
      <c r="J95" s="36">
        <f t="shared" si="17"/>
        <v>1180</v>
      </c>
      <c r="K95" s="34"/>
      <c r="M95" s="34">
        <f t="shared" si="18"/>
        <v>1180</v>
      </c>
    </row>
    <row r="96" s="7" customFormat="1" ht="46" customHeight="1" spans="1:13">
      <c r="A96" s="32" t="s">
        <v>258</v>
      </c>
      <c r="B96" s="32" t="s">
        <v>259</v>
      </c>
      <c r="C96" s="43" t="s">
        <v>251</v>
      </c>
      <c r="D96" s="33" t="s">
        <v>252</v>
      </c>
      <c r="E96" s="33" t="s">
        <v>253</v>
      </c>
      <c r="F96" s="46">
        <v>1</v>
      </c>
      <c r="G96" s="47">
        <v>1700</v>
      </c>
      <c r="H96" s="36">
        <f t="shared" si="21"/>
        <v>1700</v>
      </c>
      <c r="I96" s="23">
        <f t="shared" si="16"/>
        <v>1700</v>
      </c>
      <c r="J96" s="36">
        <f t="shared" si="17"/>
        <v>1700</v>
      </c>
      <c r="K96" s="34"/>
      <c r="M96" s="34">
        <f t="shared" si="18"/>
        <v>1700</v>
      </c>
    </row>
    <row r="97" s="7" customFormat="1" ht="46" customHeight="1" spans="1:13">
      <c r="A97" s="32" t="s">
        <v>260</v>
      </c>
      <c r="B97" s="32" t="s">
        <v>261</v>
      </c>
      <c r="C97" s="43" t="s">
        <v>251</v>
      </c>
      <c r="D97" s="33" t="s">
        <v>252</v>
      </c>
      <c r="E97" s="33" t="s">
        <v>253</v>
      </c>
      <c r="F97" s="46">
        <v>1</v>
      </c>
      <c r="G97" s="47">
        <v>280</v>
      </c>
      <c r="H97" s="36">
        <f t="shared" si="21"/>
        <v>280</v>
      </c>
      <c r="I97" s="23">
        <f t="shared" si="16"/>
        <v>280</v>
      </c>
      <c r="J97" s="36">
        <f t="shared" si="17"/>
        <v>280</v>
      </c>
      <c r="K97" s="34"/>
      <c r="M97" s="34">
        <f t="shared" si="18"/>
        <v>280</v>
      </c>
    </row>
    <row r="98" s="7" customFormat="1" ht="46" customHeight="1" spans="1:13">
      <c r="A98" s="32" t="s">
        <v>262</v>
      </c>
      <c r="B98" s="32" t="s">
        <v>263</v>
      </c>
      <c r="C98" s="43" t="s">
        <v>251</v>
      </c>
      <c r="D98" s="33" t="s">
        <v>252</v>
      </c>
      <c r="E98" s="33" t="s">
        <v>253</v>
      </c>
      <c r="F98" s="46">
        <v>1</v>
      </c>
      <c r="G98" s="47">
        <v>1300</v>
      </c>
      <c r="H98" s="36">
        <f t="shared" si="21"/>
        <v>1300</v>
      </c>
      <c r="I98" s="23">
        <f t="shared" si="16"/>
        <v>1300</v>
      </c>
      <c r="J98" s="36">
        <f t="shared" si="17"/>
        <v>1300</v>
      </c>
      <c r="K98" s="34"/>
      <c r="M98" s="34">
        <f t="shared" si="18"/>
        <v>1300</v>
      </c>
    </row>
    <row r="99" s="7" customFormat="1" ht="46" customHeight="1" spans="1:13">
      <c r="A99" s="32" t="s">
        <v>264</v>
      </c>
      <c r="B99" s="32" t="s">
        <v>265</v>
      </c>
      <c r="C99" s="43" t="s">
        <v>251</v>
      </c>
      <c r="D99" s="33" t="s">
        <v>252</v>
      </c>
      <c r="E99" s="33" t="s">
        <v>253</v>
      </c>
      <c r="F99" s="46">
        <v>1</v>
      </c>
      <c r="G99" s="47">
        <v>1900</v>
      </c>
      <c r="H99" s="36">
        <f t="shared" si="21"/>
        <v>1900</v>
      </c>
      <c r="I99" s="23">
        <f t="shared" si="16"/>
        <v>1900</v>
      </c>
      <c r="J99" s="36">
        <f t="shared" si="17"/>
        <v>1900</v>
      </c>
      <c r="K99" s="34"/>
      <c r="M99" s="34">
        <f t="shared" si="18"/>
        <v>1900</v>
      </c>
    </row>
    <row r="100" s="7" customFormat="1" ht="46" customHeight="1" spans="1:13">
      <c r="A100" s="32" t="s">
        <v>266</v>
      </c>
      <c r="B100" s="32" t="s">
        <v>267</v>
      </c>
      <c r="C100" s="43" t="s">
        <v>251</v>
      </c>
      <c r="D100" s="33" t="s">
        <v>252</v>
      </c>
      <c r="E100" s="33" t="s">
        <v>253</v>
      </c>
      <c r="F100" s="46">
        <v>1</v>
      </c>
      <c r="G100" s="47">
        <v>800</v>
      </c>
      <c r="H100" s="36">
        <f t="shared" si="21"/>
        <v>800</v>
      </c>
      <c r="I100" s="23">
        <f t="shared" si="16"/>
        <v>800</v>
      </c>
      <c r="J100" s="36">
        <f t="shared" si="17"/>
        <v>800</v>
      </c>
      <c r="K100" s="34"/>
      <c r="M100" s="34">
        <f t="shared" si="18"/>
        <v>800</v>
      </c>
    </row>
    <row r="101" s="2" customFormat="1" ht="46" customHeight="1" spans="1:13">
      <c r="A101" s="32" t="s">
        <v>268</v>
      </c>
      <c r="B101" s="32" t="s">
        <v>269</v>
      </c>
      <c r="C101" s="43" t="s">
        <v>251</v>
      </c>
      <c r="D101" s="33" t="s">
        <v>252</v>
      </c>
      <c r="E101" s="33" t="s">
        <v>253</v>
      </c>
      <c r="F101" s="46">
        <v>1</v>
      </c>
      <c r="G101" s="47">
        <v>1200</v>
      </c>
      <c r="H101" s="36">
        <f t="shared" si="21"/>
        <v>1200</v>
      </c>
      <c r="I101" s="23">
        <f t="shared" si="16"/>
        <v>1200</v>
      </c>
      <c r="J101" s="36">
        <f t="shared" si="17"/>
        <v>1200</v>
      </c>
      <c r="K101" s="34"/>
      <c r="M101" s="34">
        <f t="shared" si="18"/>
        <v>1200</v>
      </c>
    </row>
    <row r="102" s="2" customFormat="1" ht="46" customHeight="1" spans="1:13">
      <c r="A102" s="32" t="s">
        <v>270</v>
      </c>
      <c r="B102" s="32" t="s">
        <v>271</v>
      </c>
      <c r="C102" s="43" t="s">
        <v>251</v>
      </c>
      <c r="D102" s="33" t="s">
        <v>252</v>
      </c>
      <c r="E102" s="33" t="s">
        <v>253</v>
      </c>
      <c r="F102" s="46">
        <v>1</v>
      </c>
      <c r="G102" s="47">
        <v>1400</v>
      </c>
      <c r="H102" s="36">
        <f t="shared" si="21"/>
        <v>1400</v>
      </c>
      <c r="I102" s="23">
        <f t="shared" si="16"/>
        <v>1400</v>
      </c>
      <c r="J102" s="36">
        <f t="shared" si="17"/>
        <v>1400</v>
      </c>
      <c r="K102" s="34"/>
      <c r="M102" s="34">
        <f t="shared" si="18"/>
        <v>1400</v>
      </c>
    </row>
    <row r="103" s="2" customFormat="1" ht="46" customHeight="1" spans="1:13">
      <c r="A103" s="32" t="s">
        <v>272</v>
      </c>
      <c r="B103" s="32" t="s">
        <v>273</v>
      </c>
      <c r="C103" s="43" t="s">
        <v>251</v>
      </c>
      <c r="D103" s="33" t="s">
        <v>252</v>
      </c>
      <c r="E103" s="33" t="s">
        <v>253</v>
      </c>
      <c r="F103" s="46">
        <v>1</v>
      </c>
      <c r="G103" s="47">
        <v>900</v>
      </c>
      <c r="H103" s="36">
        <f t="shared" si="21"/>
        <v>900</v>
      </c>
      <c r="I103" s="23">
        <f t="shared" si="16"/>
        <v>900</v>
      </c>
      <c r="J103" s="36">
        <f t="shared" si="17"/>
        <v>900</v>
      </c>
      <c r="K103" s="34"/>
      <c r="M103" s="34">
        <f t="shared" si="18"/>
        <v>900</v>
      </c>
    </row>
    <row r="104" s="2" customFormat="1" ht="46" customHeight="1" spans="1:13">
      <c r="A104" s="32" t="s">
        <v>274</v>
      </c>
      <c r="B104" s="32" t="s">
        <v>275</v>
      </c>
      <c r="C104" s="43" t="s">
        <v>251</v>
      </c>
      <c r="D104" s="33" t="s">
        <v>252</v>
      </c>
      <c r="E104" s="33" t="s">
        <v>253</v>
      </c>
      <c r="F104" s="46">
        <v>1</v>
      </c>
      <c r="G104" s="47">
        <v>1700</v>
      </c>
      <c r="H104" s="36">
        <f t="shared" si="21"/>
        <v>1700</v>
      </c>
      <c r="I104" s="23">
        <f t="shared" si="16"/>
        <v>1700</v>
      </c>
      <c r="J104" s="36">
        <f t="shared" si="17"/>
        <v>1700</v>
      </c>
      <c r="K104" s="34"/>
      <c r="M104" s="34">
        <f t="shared" si="18"/>
        <v>1700</v>
      </c>
    </row>
    <row r="105" s="2" customFormat="1" ht="46" customHeight="1" spans="1:13">
      <c r="A105" s="32" t="s">
        <v>276</v>
      </c>
      <c r="B105" s="32" t="s">
        <v>277</v>
      </c>
      <c r="C105" s="43" t="s">
        <v>251</v>
      </c>
      <c r="D105" s="33" t="s">
        <v>252</v>
      </c>
      <c r="E105" s="33" t="s">
        <v>253</v>
      </c>
      <c r="F105" s="46">
        <v>1</v>
      </c>
      <c r="G105" s="47">
        <v>1400</v>
      </c>
      <c r="H105" s="36">
        <f t="shared" si="21"/>
        <v>1400</v>
      </c>
      <c r="I105" s="23">
        <f t="shared" si="16"/>
        <v>1400</v>
      </c>
      <c r="J105" s="36">
        <f t="shared" si="17"/>
        <v>1400</v>
      </c>
      <c r="K105" s="34"/>
      <c r="M105" s="34">
        <f t="shared" si="18"/>
        <v>1400</v>
      </c>
    </row>
    <row r="106" s="2" customFormat="1" ht="46" customHeight="1" spans="1:13">
      <c r="A106" s="48" t="s">
        <v>278</v>
      </c>
      <c r="B106" s="49"/>
      <c r="C106" s="49"/>
      <c r="D106" s="49"/>
      <c r="E106" s="50"/>
      <c r="F106" s="46"/>
      <c r="G106" s="47"/>
      <c r="H106" s="36">
        <v>1015185</v>
      </c>
      <c r="I106" s="36"/>
      <c r="J106" s="36">
        <f>(J107-91743)</f>
        <v>1015185</v>
      </c>
      <c r="K106" s="34"/>
      <c r="M106" s="2">
        <v>1015185</v>
      </c>
    </row>
    <row r="107" s="2" customFormat="1" ht="46" customHeight="1" spans="1:13">
      <c r="A107" s="14" t="s">
        <v>279</v>
      </c>
      <c r="B107" s="14"/>
      <c r="C107" s="14"/>
      <c r="D107" s="14"/>
      <c r="E107" s="14"/>
      <c r="F107" s="14"/>
      <c r="G107" s="14"/>
      <c r="H107" s="51">
        <v>1106928</v>
      </c>
      <c r="I107" s="51"/>
      <c r="J107" s="52">
        <v>1106928</v>
      </c>
      <c r="K107" s="34"/>
      <c r="M107" s="2">
        <v>1015185</v>
      </c>
    </row>
    <row r="108" hidden="1" spans="10:13">
      <c r="J108" s="8">
        <f>J106</f>
        <v>1015185</v>
      </c>
      <c r="M108" s="2">
        <v>1015185</v>
      </c>
    </row>
    <row r="109" hidden="1" spans="10:13">
      <c r="J109" s="8">
        <f>J106</f>
        <v>1015185</v>
      </c>
      <c r="M109" s="2">
        <v>1015185</v>
      </c>
    </row>
    <row r="110" hidden="1" spans="10:13">
      <c r="J110" s="8">
        <f>J106</f>
        <v>1015185</v>
      </c>
      <c r="M110" s="2">
        <v>1015185</v>
      </c>
    </row>
    <row r="111" hidden="1" spans="10:13">
      <c r="J111" s="8">
        <f>J106</f>
        <v>1015185</v>
      </c>
      <c r="M111" s="2">
        <v>1015185</v>
      </c>
    </row>
    <row r="112" hidden="1" spans="10:13">
      <c r="J112" s="8">
        <f>J110</f>
        <v>1015185</v>
      </c>
      <c r="M112" s="2">
        <v>1015185</v>
      </c>
    </row>
    <row r="113" hidden="1" spans="10:13">
      <c r="J113" s="8">
        <f>J110</f>
        <v>1015185</v>
      </c>
      <c r="M113" s="2">
        <v>1015185</v>
      </c>
    </row>
    <row r="114" hidden="1" spans="10:13">
      <c r="J114" s="8">
        <f>J110</f>
        <v>1015185</v>
      </c>
      <c r="M114" s="2">
        <v>1015185</v>
      </c>
    </row>
    <row r="115" hidden="1" spans="10:13">
      <c r="J115" s="8">
        <f>J110</f>
        <v>1015185</v>
      </c>
      <c r="M115" s="2">
        <v>1015185</v>
      </c>
    </row>
    <row r="116" hidden="1" spans="10:13">
      <c r="J116" s="8">
        <f>J114</f>
        <v>1015185</v>
      </c>
      <c r="M116" s="2">
        <v>1015185</v>
      </c>
    </row>
    <row r="117" hidden="1" spans="10:13">
      <c r="J117" s="8">
        <f>J114</f>
        <v>1015185</v>
      </c>
      <c r="M117" s="2">
        <v>1015185</v>
      </c>
    </row>
    <row r="118" hidden="1" spans="10:13">
      <c r="J118" s="8">
        <f>J114</f>
        <v>1015185</v>
      </c>
      <c r="M118" s="2">
        <v>1015185</v>
      </c>
    </row>
    <row r="119" hidden="1" spans="10:13">
      <c r="J119" s="8">
        <f>J114</f>
        <v>1015185</v>
      </c>
      <c r="M119" s="2">
        <v>1015185</v>
      </c>
    </row>
    <row r="120" hidden="1" spans="10:13">
      <c r="J120" s="8">
        <f>J118</f>
        <v>1015185</v>
      </c>
      <c r="M120" s="2">
        <v>1015185</v>
      </c>
    </row>
    <row r="121" hidden="1" spans="10:13">
      <c r="J121" s="8">
        <f>J118</f>
        <v>1015185</v>
      </c>
      <c r="M121" s="2">
        <v>1015185</v>
      </c>
    </row>
    <row r="122" hidden="1" spans="10:13">
      <c r="J122" s="8">
        <f>J118</f>
        <v>1015185</v>
      </c>
      <c r="M122" s="2">
        <v>1015185</v>
      </c>
    </row>
    <row r="123" hidden="1" spans="10:13">
      <c r="J123" s="8">
        <f>J118</f>
        <v>1015185</v>
      </c>
      <c r="M123" s="2">
        <v>1015185</v>
      </c>
    </row>
    <row r="124" hidden="1" spans="10:13">
      <c r="J124" s="8">
        <f>J122</f>
        <v>1015185</v>
      </c>
      <c r="M124" s="2">
        <v>1015185</v>
      </c>
    </row>
    <row r="125" hidden="1" spans="10:13">
      <c r="J125" s="8">
        <f>J122</f>
        <v>1015185</v>
      </c>
      <c r="M125" s="2">
        <v>1015185</v>
      </c>
    </row>
    <row r="126" hidden="1" spans="10:13">
      <c r="J126" s="8">
        <f>J122</f>
        <v>1015185</v>
      </c>
      <c r="M126" s="2">
        <v>1015185</v>
      </c>
    </row>
    <row r="127" hidden="1" spans="10:13">
      <c r="J127" s="8">
        <f>J122</f>
        <v>1015185</v>
      </c>
      <c r="M127" s="2">
        <v>1015185</v>
      </c>
    </row>
    <row r="128" hidden="1" spans="10:13">
      <c r="J128" s="8">
        <f>J126</f>
        <v>1015185</v>
      </c>
      <c r="M128" s="2">
        <v>1015185</v>
      </c>
    </row>
    <row r="129" hidden="1" spans="10:13">
      <c r="J129" s="8">
        <f>J126</f>
        <v>1015185</v>
      </c>
      <c r="M129" s="2">
        <v>1015185</v>
      </c>
    </row>
    <row r="130" hidden="1" spans="10:13">
      <c r="J130" s="8">
        <f>J126</f>
        <v>1015185</v>
      </c>
      <c r="M130" s="2">
        <v>1015185</v>
      </c>
    </row>
    <row r="131" hidden="1" spans="10:13">
      <c r="J131" s="8">
        <f>J126</f>
        <v>1015185</v>
      </c>
      <c r="M131" s="2">
        <v>1015185</v>
      </c>
    </row>
    <row r="132" hidden="1" spans="10:13">
      <c r="J132" s="8">
        <f>J130</f>
        <v>1015185</v>
      </c>
      <c r="M132" s="2">
        <v>1015185</v>
      </c>
    </row>
    <row r="133" hidden="1" spans="10:13">
      <c r="J133" s="8">
        <f>J130</f>
        <v>1015185</v>
      </c>
      <c r="M133" s="2">
        <v>1015185</v>
      </c>
    </row>
    <row r="134" hidden="1" spans="10:13">
      <c r="J134" s="8">
        <f>J130</f>
        <v>1015185</v>
      </c>
      <c r="M134" s="2">
        <v>1015185</v>
      </c>
    </row>
    <row r="135" hidden="1" spans="10:13">
      <c r="J135" s="8">
        <f>J130</f>
        <v>1015185</v>
      </c>
      <c r="M135" s="2">
        <v>1015185</v>
      </c>
    </row>
    <row r="136" hidden="1" spans="10:13">
      <c r="J136" s="8">
        <f>J134</f>
        <v>1015185</v>
      </c>
      <c r="M136" s="2">
        <v>1015185</v>
      </c>
    </row>
    <row r="137" hidden="1" spans="10:13">
      <c r="J137" s="8">
        <f>J134</f>
        <v>1015185</v>
      </c>
      <c r="M137" s="2">
        <v>1015185</v>
      </c>
    </row>
    <row r="138" hidden="1" spans="10:13">
      <c r="J138" s="8">
        <f>J134</f>
        <v>1015185</v>
      </c>
      <c r="M138" s="2">
        <v>1015185</v>
      </c>
    </row>
    <row r="139" hidden="1" spans="10:13">
      <c r="J139" s="8">
        <f>J134</f>
        <v>1015185</v>
      </c>
      <c r="M139" s="2">
        <v>1015185</v>
      </c>
    </row>
    <row r="140" hidden="1" spans="10:13">
      <c r="J140" s="8">
        <f>J138</f>
        <v>1015185</v>
      </c>
      <c r="M140" s="2">
        <v>1015185</v>
      </c>
    </row>
    <row r="141" hidden="1" spans="10:13">
      <c r="J141" s="8">
        <f>J138</f>
        <v>1015185</v>
      </c>
      <c r="M141" s="2">
        <v>1015185</v>
      </c>
    </row>
    <row r="142" hidden="1" spans="10:13">
      <c r="J142" s="8">
        <f>J138</f>
        <v>1015185</v>
      </c>
      <c r="M142" s="2">
        <v>1015185</v>
      </c>
    </row>
    <row r="143" hidden="1" spans="10:13">
      <c r="J143" s="8">
        <f>J138</f>
        <v>1015185</v>
      </c>
      <c r="M143" s="2">
        <v>1015185</v>
      </c>
    </row>
    <row r="144" hidden="1" spans="10:13">
      <c r="J144" s="8">
        <f>J142</f>
        <v>1015185</v>
      </c>
      <c r="M144" s="2">
        <v>1015185</v>
      </c>
    </row>
    <row r="145" hidden="1" spans="10:13">
      <c r="J145" s="8">
        <f>J142</f>
        <v>1015185</v>
      </c>
      <c r="M145" s="2">
        <v>1015185</v>
      </c>
    </row>
    <row r="146" hidden="1" spans="10:13">
      <c r="J146" s="8">
        <f>J142</f>
        <v>1015185</v>
      </c>
      <c r="M146" s="2">
        <v>1015185</v>
      </c>
    </row>
    <row r="147" hidden="1" spans="10:13">
      <c r="J147" s="8">
        <f>J142</f>
        <v>1015185</v>
      </c>
      <c r="M147" s="2">
        <v>1015185</v>
      </c>
    </row>
    <row r="148" hidden="1" spans="10:13">
      <c r="J148" s="8">
        <f>J146</f>
        <v>1015185</v>
      </c>
      <c r="M148" s="2">
        <v>1015185</v>
      </c>
    </row>
    <row r="149" hidden="1" spans="10:13">
      <c r="J149" s="8">
        <f>J146</f>
        <v>1015185</v>
      </c>
      <c r="M149" s="2">
        <v>1015185</v>
      </c>
    </row>
    <row r="150" hidden="1" spans="10:13">
      <c r="J150" s="8">
        <f>J146</f>
        <v>1015185</v>
      </c>
      <c r="M150" s="2">
        <v>1015185</v>
      </c>
    </row>
    <row r="151" hidden="1" spans="10:13">
      <c r="J151" s="8">
        <f>J146</f>
        <v>1015185</v>
      </c>
      <c r="M151" s="2">
        <v>1015185</v>
      </c>
    </row>
    <row r="152" hidden="1" spans="10:13">
      <c r="J152" s="8">
        <f>J150</f>
        <v>1015185</v>
      </c>
      <c r="M152" s="2">
        <v>1015185</v>
      </c>
    </row>
    <row r="153" hidden="1" spans="10:13">
      <c r="J153" s="8">
        <f>J150</f>
        <v>1015185</v>
      </c>
      <c r="M153" s="2">
        <v>1015185</v>
      </c>
    </row>
    <row r="154" hidden="1" spans="10:13">
      <c r="J154" s="8">
        <f>J150</f>
        <v>1015185</v>
      </c>
      <c r="M154" s="2">
        <v>1015185</v>
      </c>
    </row>
    <row r="155" hidden="1" spans="10:13">
      <c r="J155" s="8">
        <f>J150</f>
        <v>1015185</v>
      </c>
      <c r="M155" s="2">
        <v>1015185</v>
      </c>
    </row>
    <row r="156" hidden="1" spans="10:13">
      <c r="J156" s="8">
        <f>J154</f>
        <v>1015185</v>
      </c>
      <c r="M156" s="2">
        <v>1015185</v>
      </c>
    </row>
    <row r="157" hidden="1" spans="10:13">
      <c r="J157" s="8">
        <f>J154</f>
        <v>1015185</v>
      </c>
      <c r="M157" s="2">
        <v>1015185</v>
      </c>
    </row>
    <row r="158" hidden="1" spans="10:13">
      <c r="J158" s="8">
        <f>J154</f>
        <v>1015185</v>
      </c>
      <c r="M158" s="2">
        <v>1015185</v>
      </c>
    </row>
    <row r="159" hidden="1" spans="10:13">
      <c r="J159" s="8">
        <f>J154</f>
        <v>1015185</v>
      </c>
      <c r="M159" s="2">
        <v>1015185</v>
      </c>
    </row>
    <row r="160" hidden="1" spans="10:13">
      <c r="J160" s="8">
        <f>J158</f>
        <v>1015185</v>
      </c>
      <c r="M160" s="2">
        <v>1015185</v>
      </c>
    </row>
    <row r="161" hidden="1" spans="10:13">
      <c r="J161" s="8">
        <f>J158</f>
        <v>1015185</v>
      </c>
      <c r="M161" s="2">
        <v>1015185</v>
      </c>
    </row>
    <row r="162" hidden="1" spans="10:13">
      <c r="J162" s="8">
        <f>J158</f>
        <v>1015185</v>
      </c>
      <c r="M162" s="2">
        <v>1015185</v>
      </c>
    </row>
    <row r="163" hidden="1" spans="10:13">
      <c r="J163" s="8">
        <f>J158</f>
        <v>1015185</v>
      </c>
      <c r="M163" s="2">
        <v>1015185</v>
      </c>
    </row>
    <row r="164" hidden="1" spans="10:13">
      <c r="J164" s="8">
        <f>J162</f>
        <v>1015185</v>
      </c>
      <c r="M164" s="2">
        <v>1015185</v>
      </c>
    </row>
    <row r="165" hidden="1" spans="10:13">
      <c r="J165" s="8">
        <f>J162</f>
        <v>1015185</v>
      </c>
      <c r="M165" s="2">
        <v>1015185</v>
      </c>
    </row>
    <row r="166" hidden="1" spans="10:13">
      <c r="J166" s="8">
        <f>J162</f>
        <v>1015185</v>
      </c>
      <c r="M166" s="2">
        <v>1015185</v>
      </c>
    </row>
    <row r="167" hidden="1" spans="10:13">
      <c r="J167" s="8">
        <f>J162</f>
        <v>1015185</v>
      </c>
      <c r="M167" s="2">
        <v>1015185</v>
      </c>
    </row>
    <row r="168" hidden="1" spans="10:13">
      <c r="J168" s="8">
        <f>J166</f>
        <v>1015185</v>
      </c>
      <c r="M168" s="2">
        <v>1015185</v>
      </c>
    </row>
    <row r="169" hidden="1" spans="10:13">
      <c r="J169" s="8">
        <f>J166</f>
        <v>1015185</v>
      </c>
      <c r="M169" s="2">
        <v>1015185</v>
      </c>
    </row>
    <row r="170" hidden="1" spans="10:13">
      <c r="J170" s="8">
        <f>J166</f>
        <v>1015185</v>
      </c>
      <c r="M170" s="2">
        <v>1015185</v>
      </c>
    </row>
    <row r="171" hidden="1" spans="10:13">
      <c r="J171" s="8">
        <f>J166</f>
        <v>1015185</v>
      </c>
      <c r="M171" s="2">
        <v>1015185</v>
      </c>
    </row>
    <row r="172" hidden="1" spans="10:13">
      <c r="J172" s="8">
        <f>J170</f>
        <v>1015185</v>
      </c>
      <c r="M172" s="2">
        <v>1015185</v>
      </c>
    </row>
    <row r="173" hidden="1" spans="10:13">
      <c r="J173" s="8">
        <f>J170</f>
        <v>1015185</v>
      </c>
      <c r="M173" s="2">
        <v>1015185</v>
      </c>
    </row>
    <row r="174" hidden="1" spans="10:13">
      <c r="J174" s="8">
        <f>J170</f>
        <v>1015185</v>
      </c>
      <c r="M174" s="2">
        <v>1015185</v>
      </c>
    </row>
    <row r="175" hidden="1" spans="10:13">
      <c r="J175" s="8">
        <f>J170</f>
        <v>1015185</v>
      </c>
      <c r="M175" s="2">
        <v>1015185</v>
      </c>
    </row>
    <row r="176" hidden="1" spans="10:13">
      <c r="J176" s="8">
        <f>J174</f>
        <v>1015185</v>
      </c>
      <c r="M176" s="2">
        <v>1015185</v>
      </c>
    </row>
    <row r="177" hidden="1" spans="10:13">
      <c r="J177" s="8">
        <f>J174</f>
        <v>1015185</v>
      </c>
      <c r="M177" s="2">
        <v>1015185</v>
      </c>
    </row>
    <row r="178" hidden="1" spans="10:13">
      <c r="J178" s="8">
        <f>J174</f>
        <v>1015185</v>
      </c>
      <c r="M178" s="2">
        <v>1015185</v>
      </c>
    </row>
    <row r="179" hidden="1" spans="10:13">
      <c r="J179" s="8">
        <f>J174</f>
        <v>1015185</v>
      </c>
      <c r="M179" s="2">
        <v>1015185</v>
      </c>
    </row>
    <row r="180" hidden="1" spans="10:13">
      <c r="J180" s="8">
        <f>J178</f>
        <v>1015185</v>
      </c>
      <c r="M180" s="2">
        <v>1015185</v>
      </c>
    </row>
    <row r="181" hidden="1" spans="10:13">
      <c r="J181" s="8">
        <f>J178</f>
        <v>1015185</v>
      </c>
      <c r="M181" s="2">
        <v>1015185</v>
      </c>
    </row>
    <row r="182" hidden="1" spans="10:13">
      <c r="J182" s="8">
        <f>J178</f>
        <v>1015185</v>
      </c>
      <c r="M182" s="2">
        <v>1015185</v>
      </c>
    </row>
    <row r="183" hidden="1" spans="10:13">
      <c r="J183" s="8">
        <f>J178</f>
        <v>1015185</v>
      </c>
      <c r="M183" s="2">
        <v>1015185</v>
      </c>
    </row>
    <row r="184" hidden="1" spans="10:13">
      <c r="J184" s="8">
        <f>J182</f>
        <v>1015185</v>
      </c>
      <c r="M184" s="2">
        <v>1015185</v>
      </c>
    </row>
    <row r="185" hidden="1" spans="10:13">
      <c r="J185" s="8">
        <f>J182</f>
        <v>1015185</v>
      </c>
      <c r="M185" s="2">
        <v>1015185</v>
      </c>
    </row>
    <row r="186" hidden="1" spans="10:13">
      <c r="J186" s="8">
        <f>J182</f>
        <v>1015185</v>
      </c>
      <c r="M186" s="2">
        <v>1015185</v>
      </c>
    </row>
    <row r="187" hidden="1" spans="10:13">
      <c r="J187" s="8">
        <f>J182</f>
        <v>1015185</v>
      </c>
      <c r="M187" s="2">
        <v>1015185</v>
      </c>
    </row>
    <row r="188" hidden="1" spans="10:13">
      <c r="J188" s="8">
        <f>J186</f>
        <v>1015185</v>
      </c>
      <c r="M188" s="2">
        <v>1015185</v>
      </c>
    </row>
    <row r="189" hidden="1" spans="10:13">
      <c r="J189" s="8">
        <f>J186</f>
        <v>1015185</v>
      </c>
      <c r="M189" s="2">
        <v>1015185</v>
      </c>
    </row>
    <row r="190" hidden="1" spans="10:13">
      <c r="J190" s="8">
        <f>J186</f>
        <v>1015185</v>
      </c>
      <c r="M190" s="2">
        <v>1015185</v>
      </c>
    </row>
    <row r="191" hidden="1" spans="10:13">
      <c r="J191" s="8">
        <f>J186</f>
        <v>1015185</v>
      </c>
      <c r="M191" s="2">
        <v>1015185</v>
      </c>
    </row>
    <row r="192" hidden="1" spans="10:13">
      <c r="J192" s="8">
        <f>J190</f>
        <v>1015185</v>
      </c>
      <c r="M192" s="2">
        <v>1015185</v>
      </c>
    </row>
    <row r="193" hidden="1" spans="10:13">
      <c r="J193" s="8">
        <f>J190</f>
        <v>1015185</v>
      </c>
      <c r="M193" s="2">
        <v>1015185</v>
      </c>
    </row>
    <row r="194" hidden="1" spans="10:13">
      <c r="J194" s="8">
        <f>J190</f>
        <v>1015185</v>
      </c>
      <c r="M194" s="2">
        <v>1015185</v>
      </c>
    </row>
    <row r="195" hidden="1" spans="10:13">
      <c r="J195" s="8">
        <f>J190</f>
        <v>1015185</v>
      </c>
      <c r="M195" s="2">
        <v>1015185</v>
      </c>
    </row>
    <row r="196" hidden="1" spans="10:13">
      <c r="J196" s="8">
        <f>J194</f>
        <v>1015185</v>
      </c>
      <c r="M196" s="2">
        <v>1015185</v>
      </c>
    </row>
    <row r="197" hidden="1" spans="10:13">
      <c r="J197" s="8">
        <f>J194</f>
        <v>1015185</v>
      </c>
      <c r="M197" s="2">
        <v>1015185</v>
      </c>
    </row>
    <row r="198" hidden="1" spans="10:13">
      <c r="J198" s="8">
        <f>J194</f>
        <v>1015185</v>
      </c>
      <c r="M198" s="2">
        <v>1015185</v>
      </c>
    </row>
    <row r="199" hidden="1" spans="10:13">
      <c r="J199" s="8">
        <f>J194</f>
        <v>1015185</v>
      </c>
      <c r="M199" s="2">
        <v>1015185</v>
      </c>
    </row>
    <row r="200" hidden="1" spans="10:13">
      <c r="J200" s="8">
        <f>J198</f>
        <v>1015185</v>
      </c>
      <c r="M200" s="2">
        <v>1015185</v>
      </c>
    </row>
    <row r="201" hidden="1" spans="10:13">
      <c r="J201" s="8">
        <f>J198</f>
        <v>1015185</v>
      </c>
      <c r="M201" s="2">
        <v>1015185</v>
      </c>
    </row>
    <row r="202" hidden="1" spans="10:13">
      <c r="J202" s="8">
        <f>J198</f>
        <v>1015185</v>
      </c>
      <c r="M202" s="2">
        <v>1015185</v>
      </c>
    </row>
    <row r="203" hidden="1" spans="10:13">
      <c r="J203" s="8">
        <f>J198</f>
        <v>1015185</v>
      </c>
      <c r="M203" s="2">
        <v>1015185</v>
      </c>
    </row>
    <row r="204" hidden="1" spans="10:13">
      <c r="J204" s="8">
        <f>J202</f>
        <v>1015185</v>
      </c>
      <c r="M204" s="2">
        <v>1015185</v>
      </c>
    </row>
    <row r="205" hidden="1" spans="10:13">
      <c r="J205" s="8">
        <f>J202</f>
        <v>1015185</v>
      </c>
      <c r="M205" s="2">
        <v>1015185</v>
      </c>
    </row>
    <row r="206" hidden="1" spans="10:13">
      <c r="J206" s="8">
        <f>J202</f>
        <v>1015185</v>
      </c>
      <c r="M206" s="2">
        <v>1015185</v>
      </c>
    </row>
    <row r="207" hidden="1" spans="10:13">
      <c r="J207" s="8">
        <f>J202</f>
        <v>1015185</v>
      </c>
      <c r="M207" s="2">
        <v>1015185</v>
      </c>
    </row>
    <row r="208" hidden="1" spans="10:13">
      <c r="J208" s="8">
        <f>J206</f>
        <v>1015185</v>
      </c>
      <c r="M208" s="2">
        <v>1015185</v>
      </c>
    </row>
    <row r="209" hidden="1" spans="10:13">
      <c r="J209" s="8">
        <f>J206</f>
        <v>1015185</v>
      </c>
      <c r="M209" s="2">
        <v>1015185</v>
      </c>
    </row>
    <row r="210" hidden="1" spans="10:13">
      <c r="J210" s="8">
        <f>J206</f>
        <v>1015185</v>
      </c>
      <c r="M210" s="2">
        <v>1015185</v>
      </c>
    </row>
    <row r="211" hidden="1" spans="10:13">
      <c r="J211" s="8">
        <f>J206</f>
        <v>1015185</v>
      </c>
      <c r="M211" s="2">
        <v>1015185</v>
      </c>
    </row>
    <row r="212" hidden="1" spans="10:13">
      <c r="J212" s="8">
        <f>J210</f>
        <v>1015185</v>
      </c>
      <c r="M212" s="2">
        <v>1015185</v>
      </c>
    </row>
    <row r="213" hidden="1" spans="10:13">
      <c r="J213" s="8">
        <f>J210</f>
        <v>1015185</v>
      </c>
      <c r="M213" s="2">
        <v>1015185</v>
      </c>
    </row>
    <row r="214" hidden="1" spans="10:13">
      <c r="J214" s="8">
        <f>J210</f>
        <v>1015185</v>
      </c>
      <c r="M214" s="2">
        <v>1015185</v>
      </c>
    </row>
    <row r="215" hidden="1" spans="10:13">
      <c r="J215" s="8">
        <f>J210</f>
        <v>1015185</v>
      </c>
      <c r="M215" s="2">
        <v>1015185</v>
      </c>
    </row>
    <row r="216" hidden="1" spans="10:13">
      <c r="J216" s="8">
        <f>J214</f>
        <v>1015185</v>
      </c>
      <c r="M216" s="2">
        <v>1015185</v>
      </c>
    </row>
    <row r="217" hidden="1" spans="10:13">
      <c r="J217" s="8">
        <f>J214</f>
        <v>1015185</v>
      </c>
      <c r="M217" s="2">
        <v>1015185</v>
      </c>
    </row>
    <row r="218" hidden="1" spans="10:13">
      <c r="J218" s="8">
        <f>J214</f>
        <v>1015185</v>
      </c>
      <c r="M218" s="2">
        <v>1015185</v>
      </c>
    </row>
    <row r="219" hidden="1" spans="10:13">
      <c r="J219" s="8">
        <f>J214</f>
        <v>1015185</v>
      </c>
      <c r="M219" s="2">
        <v>1015185</v>
      </c>
    </row>
    <row r="220" hidden="1" spans="10:13">
      <c r="J220" s="8">
        <f>J218</f>
        <v>1015185</v>
      </c>
      <c r="M220" s="2">
        <v>1015185</v>
      </c>
    </row>
    <row r="221" hidden="1" spans="10:13">
      <c r="J221" s="8">
        <f>J218</f>
        <v>1015185</v>
      </c>
      <c r="M221" s="2">
        <v>1015185</v>
      </c>
    </row>
    <row r="222" hidden="1" spans="10:13">
      <c r="J222" s="8">
        <f>J218</f>
        <v>1015185</v>
      </c>
      <c r="M222" s="2">
        <v>1015185</v>
      </c>
    </row>
    <row r="223" hidden="1" spans="10:13">
      <c r="J223" s="8">
        <f>J218</f>
        <v>1015185</v>
      </c>
      <c r="M223" s="2">
        <v>1015185</v>
      </c>
    </row>
    <row r="224" hidden="1" spans="10:13">
      <c r="J224" s="8">
        <f>J222</f>
        <v>1015185</v>
      </c>
      <c r="M224" s="2">
        <v>1015185</v>
      </c>
    </row>
    <row r="225" hidden="1" spans="10:13">
      <c r="J225" s="8">
        <f>J222</f>
        <v>1015185</v>
      </c>
      <c r="M225" s="2">
        <v>1015185</v>
      </c>
    </row>
    <row r="226" hidden="1" spans="10:13">
      <c r="J226" s="8">
        <f>J222</f>
        <v>1015185</v>
      </c>
      <c r="M226" s="2">
        <v>1015185</v>
      </c>
    </row>
    <row r="227" hidden="1" spans="10:13">
      <c r="J227" s="8">
        <f>J222</f>
        <v>1015185</v>
      </c>
      <c r="M227" s="2">
        <v>1015185</v>
      </c>
    </row>
    <row r="228" hidden="1" spans="10:13">
      <c r="J228" s="8">
        <f>J226</f>
        <v>1015185</v>
      </c>
      <c r="M228" s="2">
        <v>1015185</v>
      </c>
    </row>
    <row r="229" hidden="1" spans="10:13">
      <c r="J229" s="8">
        <f>J226</f>
        <v>1015185</v>
      </c>
      <c r="M229" s="2">
        <v>1015185</v>
      </c>
    </row>
    <row r="230" hidden="1" spans="10:13">
      <c r="J230" s="8">
        <f>J226</f>
        <v>1015185</v>
      </c>
      <c r="M230" s="2">
        <v>1015185</v>
      </c>
    </row>
    <row r="231" hidden="1" spans="10:13">
      <c r="J231" s="8">
        <f>J226</f>
        <v>1015185</v>
      </c>
      <c r="M231" s="2">
        <v>1015185</v>
      </c>
    </row>
    <row r="232" hidden="1" spans="10:13">
      <c r="J232" s="8">
        <f>J230</f>
        <v>1015185</v>
      </c>
      <c r="M232" s="2">
        <v>1015185</v>
      </c>
    </row>
    <row r="233" hidden="1" spans="10:13">
      <c r="J233" s="8">
        <f>J230</f>
        <v>1015185</v>
      </c>
      <c r="M233" s="2">
        <v>1015185</v>
      </c>
    </row>
    <row r="234" hidden="1" spans="10:13">
      <c r="J234" s="8">
        <f>J230</f>
        <v>1015185</v>
      </c>
      <c r="M234" s="2">
        <v>1015185</v>
      </c>
    </row>
    <row r="235" hidden="1" spans="10:13">
      <c r="J235" s="8">
        <f>J230</f>
        <v>1015185</v>
      </c>
      <c r="M235" s="2">
        <v>1015185</v>
      </c>
    </row>
    <row r="236" hidden="1" spans="10:13">
      <c r="J236" s="8">
        <f>J234</f>
        <v>1015185</v>
      </c>
      <c r="M236" s="2">
        <v>1015185</v>
      </c>
    </row>
    <row r="237" hidden="1" spans="10:13">
      <c r="J237" s="8">
        <f>J234</f>
        <v>1015185</v>
      </c>
      <c r="M237" s="2">
        <v>1015185</v>
      </c>
    </row>
    <row r="238" hidden="1" spans="10:13">
      <c r="J238" s="8">
        <f>J234</f>
        <v>1015185</v>
      </c>
      <c r="M238" s="2">
        <v>1015185</v>
      </c>
    </row>
    <row r="239" hidden="1" spans="10:13">
      <c r="J239" s="8">
        <f>J234</f>
        <v>1015185</v>
      </c>
      <c r="M239" s="2">
        <v>1015185</v>
      </c>
    </row>
    <row r="240" hidden="1" spans="10:13">
      <c r="J240" s="8">
        <f>J238</f>
        <v>1015185</v>
      </c>
      <c r="M240" s="2">
        <v>1015185</v>
      </c>
    </row>
    <row r="241" hidden="1" spans="10:13">
      <c r="J241" s="8">
        <f>J238</f>
        <v>1015185</v>
      </c>
      <c r="M241" s="2">
        <v>1015185</v>
      </c>
    </row>
    <row r="242" hidden="1" spans="10:13">
      <c r="J242" s="8">
        <f>J238</f>
        <v>1015185</v>
      </c>
      <c r="M242" s="2">
        <v>1015185</v>
      </c>
    </row>
    <row r="243" hidden="1" spans="10:13">
      <c r="J243" s="8">
        <f>J238</f>
        <v>1015185</v>
      </c>
      <c r="M243" s="2">
        <v>1015185</v>
      </c>
    </row>
    <row r="244" hidden="1" spans="10:13">
      <c r="J244" s="8">
        <f>J242</f>
        <v>1015185</v>
      </c>
      <c r="M244" s="2">
        <v>1015185</v>
      </c>
    </row>
    <row r="245" hidden="1" spans="10:13">
      <c r="J245" s="8">
        <f>J242</f>
        <v>1015185</v>
      </c>
      <c r="M245" s="2">
        <v>1015185</v>
      </c>
    </row>
    <row r="246" hidden="1" spans="10:13">
      <c r="J246" s="8">
        <f>J242</f>
        <v>1015185</v>
      </c>
      <c r="M246" s="2">
        <v>1015185</v>
      </c>
    </row>
    <row r="247" hidden="1" spans="10:13">
      <c r="J247" s="8">
        <f>J242</f>
        <v>1015185</v>
      </c>
      <c r="M247" s="2">
        <v>1015185</v>
      </c>
    </row>
    <row r="248" hidden="1" spans="10:13">
      <c r="J248" s="8">
        <f>J246</f>
        <v>1015185</v>
      </c>
      <c r="M248" s="2">
        <v>1015185</v>
      </c>
    </row>
    <row r="249" hidden="1" spans="10:13">
      <c r="J249" s="8">
        <f>J246</f>
        <v>1015185</v>
      </c>
      <c r="M249" s="2">
        <v>1015185</v>
      </c>
    </row>
    <row r="250" hidden="1" spans="10:10">
      <c r="J250" s="8">
        <f>J246</f>
        <v>1015185</v>
      </c>
    </row>
    <row r="251" hidden="1" spans="10:10">
      <c r="J251" s="8">
        <f>J246</f>
        <v>1015185</v>
      </c>
    </row>
  </sheetData>
  <sheetProtection password="E54C" sheet="1" formatCells="0" formatColumns="0" formatRows="0" autoFilter="0" pivotTables="0" objects="1"/>
  <mergeCells count="3">
    <mergeCell ref="A1:K1"/>
    <mergeCell ref="A106:E106"/>
    <mergeCell ref="A107:G107"/>
  </mergeCells>
  <printOptions horizontalCentered="1"/>
  <pageMargins left="0.354166666666667" right="0.275" top="0.354166666666667" bottom="0.550694444444444" header="0.275" footer="0.275"/>
  <pageSetup paperSize="9"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限价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2020-10-28T06:20:00Z</dcterms:created>
  <dcterms:modified xsi:type="dcterms:W3CDTF">2022-01-06T17:10:14Z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6E111438B4744283BCCB158622B768B0</vt:lpwstr>
  </property>
</Properties>
</file>